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ard\Backlog File\"/>
    </mc:Choice>
  </mc:AlternateContent>
  <xr:revisionPtr revIDLastSave="0" documentId="8_{78551F9C-548D-44B4-8A62-4DC55E685F11}" xr6:coauthVersionLast="47" xr6:coauthVersionMax="47" xr10:uidLastSave="{00000000-0000-0000-0000-000000000000}"/>
  <bookViews>
    <workbookView xWindow="-108" yWindow="-108" windowWidth="23256" windowHeight="12456" tabRatio="123" xr2:uid="{6A09B311-FCA4-46E2-AA40-832C4F09B6A9}"/>
  </bookViews>
  <sheets>
    <sheet name="CL Leases" sheetId="1" r:id="rId1"/>
    <sheet name="Sheet2" sheetId="3" r:id="rId2"/>
    <sheet name="Charts" sheetId="2" r:id="rId3"/>
    <sheet name="Sheet1" sheetId="4" r:id="rId4"/>
  </sheets>
  <definedNames>
    <definedName name="_xlnm._FilterDatabase" localSheetId="0" hidden="1">'CL Leases'!$A$2:$AII$75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5" i="1" l="1"/>
  <c r="H74" i="1"/>
  <c r="I74" i="1" s="1"/>
  <c r="H72" i="1"/>
  <c r="H70" i="1"/>
  <c r="I70" i="1" s="1"/>
  <c r="H67" i="1"/>
  <c r="H66" i="1"/>
  <c r="H62" i="1"/>
  <c r="I62" i="1" s="1"/>
  <c r="H59" i="1"/>
  <c r="H51" i="1"/>
  <c r="H49" i="1"/>
  <c r="I49" i="1" s="1"/>
  <c r="H12" i="1"/>
  <c r="H7" i="1"/>
  <c r="I72" i="1"/>
  <c r="I75" i="1"/>
  <c r="I67" i="1"/>
  <c r="H2" i="1"/>
  <c r="H71" i="1"/>
  <c r="AA73" i="1"/>
  <c r="Y73" i="1" s="1"/>
  <c r="AA74" i="1"/>
  <c r="Y74" i="1" s="1"/>
  <c r="AA75" i="1"/>
  <c r="Y75" i="1" s="1"/>
  <c r="I73" i="1"/>
  <c r="AA72" i="1"/>
  <c r="Y72" i="1" s="1"/>
  <c r="AA71" i="1"/>
  <c r="Y71" i="1" s="1"/>
  <c r="AA70" i="1"/>
  <c r="AA67" i="1"/>
  <c r="AA66" i="1"/>
  <c r="AA62" i="1"/>
  <c r="AA59" i="1"/>
  <c r="AA51" i="1"/>
  <c r="AA49" i="1"/>
  <c r="AA12" i="1"/>
  <c r="AA7" i="1"/>
  <c r="I71" i="1"/>
  <c r="I59" i="1"/>
  <c r="I51" i="1"/>
  <c r="H69" i="1" l="1"/>
  <c r="I69" i="1" s="1"/>
  <c r="I7" i="1"/>
  <c r="H68" i="1"/>
  <c r="I68" i="1" s="1"/>
  <c r="WL62" i="1"/>
  <c r="H64" i="1"/>
  <c r="I64" i="1" s="1"/>
  <c r="H63" i="1"/>
  <c r="I63" i="1" s="1"/>
  <c r="H61" i="1"/>
  <c r="I61" i="1" s="1"/>
  <c r="H60" i="1"/>
  <c r="I60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0" i="1"/>
  <c r="I50" i="1" s="1"/>
  <c r="H48" i="1"/>
  <c r="I48" i="1" s="1"/>
  <c r="H47" i="1"/>
  <c r="H46" i="1"/>
  <c r="I46" i="1" s="1"/>
  <c r="H45" i="1"/>
  <c r="I45" i="1" s="1"/>
  <c r="H44" i="1"/>
  <c r="I44" i="1" s="1"/>
  <c r="H43" i="1"/>
  <c r="I43" i="1" s="1"/>
  <c r="H41" i="1"/>
  <c r="H40" i="1"/>
  <c r="I40" i="1" s="1"/>
  <c r="H39" i="1"/>
  <c r="I39" i="1" s="1"/>
  <c r="H37" i="1"/>
  <c r="H36" i="1"/>
  <c r="H32" i="1"/>
  <c r="I32" i="1" s="1"/>
  <c r="H31" i="1"/>
  <c r="I31" i="1" s="1"/>
  <c r="H30" i="1"/>
  <c r="I30" i="1" s="1"/>
  <c r="H29" i="1"/>
  <c r="I29" i="1" s="1"/>
  <c r="H28" i="1"/>
  <c r="I28" i="1" s="1"/>
  <c r="H27" i="1"/>
  <c r="H26" i="1"/>
  <c r="H25" i="1"/>
  <c r="H24" i="1"/>
  <c r="H23" i="1"/>
  <c r="I23" i="1" s="1"/>
  <c r="H22" i="1"/>
  <c r="I22" i="1" s="1"/>
  <c r="H21" i="1"/>
  <c r="I21" i="1" s="1"/>
  <c r="H19" i="1"/>
  <c r="H18" i="1"/>
  <c r="H17" i="1"/>
  <c r="H16" i="1"/>
  <c r="H15" i="1"/>
  <c r="I15" i="1" s="1"/>
  <c r="H14" i="1"/>
  <c r="I14" i="1" s="1"/>
  <c r="H11" i="1"/>
  <c r="I11" i="1" s="1"/>
  <c r="H10" i="1"/>
  <c r="I10" i="1" s="1"/>
  <c r="H9" i="1"/>
  <c r="I9" i="1" s="1"/>
  <c r="H6" i="1"/>
  <c r="H5" i="1"/>
  <c r="H3" i="1"/>
  <c r="I3" i="1" s="1"/>
  <c r="Y65" i="1"/>
  <c r="Y61" i="1"/>
  <c r="Y60" i="1"/>
  <c r="Y55" i="1"/>
  <c r="Y50" i="1"/>
  <c r="Y43" i="1"/>
  <c r="Y40" i="1"/>
  <c r="Y28" i="1"/>
  <c r="Y21" i="1"/>
  <c r="Y8" i="1"/>
  <c r="Q40" i="1"/>
  <c r="R40" i="1"/>
  <c r="Q42" i="1"/>
  <c r="R42" i="1"/>
  <c r="Q39" i="1"/>
  <c r="R39" i="1"/>
  <c r="R34" i="1"/>
  <c r="Q34" i="1"/>
  <c r="Q9" i="1"/>
  <c r="R9" i="1"/>
  <c r="R10" i="1"/>
  <c r="R11" i="1"/>
  <c r="Q8" i="1"/>
  <c r="R8" i="1"/>
  <c r="R14" i="1"/>
  <c r="R15" i="1"/>
  <c r="R17" i="1"/>
  <c r="R18" i="1"/>
  <c r="Q18" i="1"/>
  <c r="Q14" i="1"/>
  <c r="Q15" i="1"/>
  <c r="Q17" i="1"/>
  <c r="R13" i="1"/>
  <c r="Q13" i="1"/>
  <c r="R20" i="1"/>
  <c r="G16" i="1"/>
  <c r="R16" i="1" s="1"/>
  <c r="F16" i="1"/>
  <c r="Q16" i="1" s="1"/>
  <c r="F11" i="1"/>
  <c r="Q11" i="1" s="1"/>
  <c r="F10" i="1"/>
  <c r="Q10" i="1" s="1"/>
  <c r="E24" i="1"/>
  <c r="Y62" i="1"/>
  <c r="D47" i="1"/>
  <c r="D35" i="1"/>
  <c r="D36" i="1" s="1"/>
  <c r="D37" i="1" s="1"/>
  <c r="D38" i="1" s="1"/>
  <c r="D34" i="1"/>
  <c r="D24" i="1"/>
  <c r="D25" i="1" s="1"/>
  <c r="D26" i="1" s="1"/>
  <c r="D27" i="1" s="1"/>
  <c r="D16" i="1"/>
  <c r="D17" i="1" s="1"/>
  <c r="D18" i="1" s="1"/>
  <c r="D4" i="1"/>
  <c r="D6" i="1" s="1"/>
  <c r="D12" i="1" s="1"/>
  <c r="I12" i="1" s="1"/>
  <c r="C29" i="1"/>
  <c r="C30" i="1" s="1"/>
  <c r="C31" i="1" s="1"/>
  <c r="C32" i="1" s="1"/>
  <c r="C25" i="1"/>
  <c r="C26" i="1" s="1"/>
  <c r="C27" i="1" s="1"/>
  <c r="C4" i="1"/>
  <c r="C5" i="1" s="1"/>
  <c r="C6" i="1" s="1"/>
  <c r="A39" i="1"/>
  <c r="A32" i="1"/>
  <c r="WG58" i="1"/>
  <c r="WH58" i="1" s="1"/>
  <c r="VN47" i="1"/>
  <c r="UF65" i="1"/>
  <c r="UG65" i="1" s="1"/>
  <c r="UH65" i="1" s="1"/>
  <c r="UI65" i="1" s="1"/>
  <c r="UJ65" i="1" s="1"/>
  <c r="UK65" i="1" s="1"/>
  <c r="UL65" i="1" s="1"/>
  <c r="UM65" i="1" s="1"/>
  <c r="UN65" i="1" s="1"/>
  <c r="UO65" i="1" s="1"/>
  <c r="UP65" i="1" s="1"/>
  <c r="UQ65" i="1" s="1"/>
  <c r="UR65" i="1" s="1"/>
  <c r="VR63" i="1"/>
  <c r="VS63" i="1" s="1"/>
  <c r="VT63" i="1" s="1"/>
  <c r="VU63" i="1" s="1"/>
  <c r="VV63" i="1" s="1"/>
  <c r="VW63" i="1" s="1"/>
  <c r="VX63" i="1" s="1"/>
  <c r="VY63" i="1" s="1"/>
  <c r="VZ63" i="1" s="1"/>
  <c r="WA64" i="1" s="1"/>
  <c r="WB64" i="1" s="1"/>
  <c r="WC64" i="1" s="1"/>
  <c r="WD64" i="1" s="1"/>
  <c r="WE64" i="1" s="1"/>
  <c r="WL64" i="1" s="1"/>
  <c r="WC66" i="1"/>
  <c r="WD66" i="1" s="1"/>
  <c r="WE66" i="1" s="1"/>
  <c r="WF66" i="1" s="1"/>
  <c r="WG66" i="1" s="1"/>
  <c r="WH66" i="1" s="1"/>
  <c r="WI66" i="1" s="1"/>
  <c r="WB62" i="1"/>
  <c r="WC62" i="1" s="1"/>
  <c r="WD62" i="1" s="1"/>
  <c r="WE62" i="1" s="1"/>
  <c r="WF62" i="1" s="1"/>
  <c r="WG62" i="1" s="1"/>
  <c r="WH62" i="1" s="1"/>
  <c r="WI62" i="1" s="1"/>
  <c r="VS60" i="1"/>
  <c r="VT60" i="1" s="1"/>
  <c r="VU60" i="1" s="1"/>
  <c r="VV60" i="1" s="1"/>
  <c r="VW60" i="1" s="1"/>
  <c r="VX60" i="1" s="1"/>
  <c r="VY60" i="1" s="1"/>
  <c r="VZ60" i="1" s="1"/>
  <c r="AA57" i="1"/>
  <c r="Y57" i="1" s="1"/>
  <c r="VP57" i="1"/>
  <c r="VQ57" i="1" s="1"/>
  <c r="VR57" i="1" s="1"/>
  <c r="VS57" i="1" s="1"/>
  <c r="VT57" i="1" s="1"/>
  <c r="VU57" i="1" s="1"/>
  <c r="VN56" i="1"/>
  <c r="I18" i="1" l="1"/>
  <c r="I27" i="1"/>
  <c r="I36" i="1"/>
  <c r="I6" i="1"/>
  <c r="I16" i="1"/>
  <c r="I25" i="1"/>
  <c r="I24" i="1"/>
  <c r="I17" i="1"/>
  <c r="I26" i="1"/>
  <c r="I47" i="1"/>
  <c r="I37" i="1"/>
  <c r="AA58" i="1"/>
  <c r="Y58" i="1" s="1"/>
  <c r="VV57" i="1"/>
  <c r="VV58" i="1" s="1"/>
  <c r="VW58" i="1" s="1"/>
  <c r="VX58" i="1" s="1"/>
  <c r="VY58" i="1" s="1"/>
  <c r="VZ58" i="1" s="1"/>
  <c r="WA58" i="1" s="1"/>
  <c r="WB58" i="1" s="1"/>
  <c r="WC58" i="1" s="1"/>
  <c r="WD58" i="1" s="1"/>
  <c r="WE58" i="1" s="1"/>
  <c r="WG61" i="1" s="1"/>
  <c r="WH61" i="1" s="1"/>
  <c r="WI61" i="1" s="1"/>
  <c r="VU58" i="1"/>
  <c r="US65" i="1"/>
  <c r="UT65" i="1" s="1"/>
  <c r="UU65" i="1" s="1"/>
  <c r="UV65" i="1" s="1"/>
  <c r="UW65" i="1" s="1"/>
  <c r="UX65" i="1" s="1"/>
  <c r="UY65" i="1" s="1"/>
  <c r="UZ65" i="1" s="1"/>
  <c r="VA65" i="1" s="1"/>
  <c r="VB65" i="1" s="1"/>
  <c r="VC65" i="1" s="1"/>
  <c r="VD65" i="1" l="1"/>
  <c r="VE65" i="1" s="1"/>
  <c r="VF65" i="1" s="1"/>
  <c r="VG65" i="1" s="1"/>
  <c r="VH65" i="1" s="1"/>
  <c r="VI65" i="1" s="1"/>
  <c r="VJ65" i="1" s="1"/>
  <c r="VK65" i="1" s="1"/>
  <c r="VL65" i="1" s="1"/>
  <c r="VM65" i="1" s="1"/>
  <c r="VN65" i="1" s="1"/>
  <c r="VO65" i="1" l="1"/>
  <c r="VP65" i="1" s="1"/>
  <c r="VQ65" i="1" s="1"/>
  <c r="VR65" i="1" s="1"/>
  <c r="VS65" i="1" s="1"/>
  <c r="VT65" i="1" s="1"/>
  <c r="VU65" i="1" s="1"/>
  <c r="VV65" i="1" s="1"/>
  <c r="VW65" i="1" s="1"/>
  <c r="VX65" i="1" s="1"/>
  <c r="VY65" i="1" s="1"/>
  <c r="VZ65" i="1" s="1"/>
  <c r="WA65" i="1" s="1"/>
  <c r="WB65" i="1" l="1"/>
  <c r="WC65" i="1" s="1"/>
  <c r="WD65" i="1" s="1"/>
  <c r="WE65" i="1" s="1"/>
  <c r="WF65" i="1" s="1"/>
  <c r="WG65" i="1" s="1"/>
  <c r="WH65" i="1" s="1"/>
  <c r="WI65" i="1" s="1"/>
  <c r="WJ65" i="1" s="1"/>
  <c r="WK65" i="1" s="1"/>
  <c r="WL65" i="1" s="1"/>
  <c r="WN65" i="1" l="1"/>
  <c r="WO65" i="1" l="1"/>
  <c r="WP65" i="1" s="1"/>
  <c r="WQ65" i="1" s="1"/>
  <c r="WR65" i="1" s="1"/>
  <c r="WS65" i="1" s="1"/>
  <c r="WT65" i="1" s="1"/>
  <c r="WU65" i="1" s="1"/>
  <c r="WV65" i="1" s="1"/>
  <c r="WW65" i="1" s="1"/>
  <c r="WX65" i="1" s="1"/>
  <c r="WY65" i="1" s="1"/>
  <c r="WZ65" i="1" s="1"/>
  <c r="XA65" i="1" s="1"/>
  <c r="XB65" i="1" s="1"/>
  <c r="XC65" i="1" s="1"/>
  <c r="XD65" i="1" s="1"/>
  <c r="XE65" i="1" s="1"/>
  <c r="XF65" i="1" s="1"/>
  <c r="XG65" i="1" s="1"/>
  <c r="XH65" i="1" s="1"/>
  <c r="XI65" i="1" s="1"/>
  <c r="XJ65" i="1" s="1"/>
  <c r="XK65" i="1" s="1"/>
  <c r="H65" i="1"/>
  <c r="I65" i="1" s="1"/>
  <c r="XL65" i="1" l="1"/>
  <c r="XM65" i="1" s="1"/>
  <c r="XN65" i="1" s="1"/>
  <c r="XO65" i="1" s="1"/>
  <c r="XP65" i="1" s="1"/>
  <c r="XQ65" i="1" s="1"/>
  <c r="XR65" i="1" s="1"/>
  <c r="XS65" i="1" s="1"/>
  <c r="XT65" i="1" s="1"/>
  <c r="XU65" i="1" s="1"/>
  <c r="XV65" i="1" s="1"/>
  <c r="XW65" i="1" s="1"/>
  <c r="XX65" i="1" l="1"/>
  <c r="XY65" i="1" s="1"/>
  <c r="XZ65" i="1" s="1"/>
  <c r="YA65" i="1" s="1"/>
  <c r="YB65" i="1" s="1"/>
  <c r="YC65" i="1" s="1"/>
  <c r="YD65" i="1" s="1"/>
  <c r="YE65" i="1" s="1"/>
  <c r="YF65" i="1" s="1"/>
  <c r="YG65" i="1" s="1"/>
  <c r="YH65" i="1" s="1"/>
  <c r="YI65" i="1" s="1"/>
  <c r="YJ65" i="1" l="1"/>
  <c r="YK65" i="1" s="1"/>
  <c r="YL65" i="1" s="1"/>
  <c r="YM65" i="1" s="1"/>
  <c r="YN65" i="1" s="1"/>
  <c r="YO65" i="1" s="1"/>
  <c r="YP65" i="1" s="1"/>
  <c r="YQ65" i="1" s="1"/>
  <c r="YR65" i="1" s="1"/>
  <c r="YS65" i="1" s="1"/>
  <c r="YT65" i="1" s="1"/>
  <c r="YU65" i="1" s="1"/>
  <c r="D34" i="3" l="1"/>
  <c r="I34" i="3"/>
  <c r="H34" i="3"/>
  <c r="G34" i="3"/>
  <c r="F34" i="3"/>
  <c r="E34" i="3"/>
  <c r="TH6" i="1"/>
  <c r="D33" i="3"/>
  <c r="C35" i="3"/>
  <c r="C36" i="3"/>
  <c r="C34" i="3"/>
  <c r="E30" i="3"/>
  <c r="F30" i="3"/>
  <c r="G30" i="3"/>
  <c r="H30" i="3"/>
  <c r="I30" i="3"/>
  <c r="D30" i="3"/>
  <c r="E27" i="3"/>
  <c r="F27" i="3" l="1"/>
  <c r="E33" i="3"/>
  <c r="G27" i="3"/>
  <c r="F33" i="3"/>
  <c r="J16" i="3"/>
  <c r="J17" i="3"/>
  <c r="J19" i="3"/>
  <c r="J20" i="3"/>
  <c r="J15" i="3"/>
  <c r="N13" i="3"/>
  <c r="L19" i="3"/>
  <c r="M19" i="3" s="1"/>
  <c r="E20" i="3"/>
  <c r="K20" i="3" s="1"/>
  <c r="G19" i="3"/>
  <c r="I19" i="3" s="1"/>
  <c r="G17" i="3"/>
  <c r="F17" i="3"/>
  <c r="K16" i="3"/>
  <c r="L16" i="3" s="1"/>
  <c r="M16" i="3" s="1"/>
  <c r="N16" i="3" s="1"/>
  <c r="O16" i="3" s="1"/>
  <c r="P16" i="3" s="1"/>
  <c r="K15" i="3"/>
  <c r="H16" i="3"/>
  <c r="H15" i="3"/>
  <c r="H17" i="3" s="1"/>
  <c r="RT18" i="1"/>
  <c r="D9" i="3"/>
  <c r="E9" i="3"/>
  <c r="F9" i="3"/>
  <c r="G9" i="3"/>
  <c r="H9" i="3"/>
  <c r="I9" i="3"/>
  <c r="J9" i="3"/>
  <c r="K9" i="3"/>
  <c r="L9" i="3"/>
  <c r="M9" i="3"/>
  <c r="N9" i="3"/>
  <c r="O9" i="3"/>
  <c r="AZ4" i="3"/>
  <c r="AZ5" i="3"/>
  <c r="AN4" i="3"/>
  <c r="AN5" i="3"/>
  <c r="P4" i="3"/>
  <c r="P5" i="3"/>
  <c r="AB4" i="3"/>
  <c r="AB5" i="3"/>
  <c r="BL5" i="3"/>
  <c r="BM5" i="3" s="1"/>
  <c r="BL4" i="3"/>
  <c r="D7" i="3" s="1"/>
  <c r="P8" i="3"/>
  <c r="Q8" i="3" s="1"/>
  <c r="K17" i="3" l="1"/>
  <c r="L17" i="3" s="1"/>
  <c r="M17" i="3" s="1"/>
  <c r="N17" i="3" s="1"/>
  <c r="O17" i="3" s="1"/>
  <c r="P17" i="3" s="1"/>
  <c r="RU18" i="1"/>
  <c r="RV18" i="1" s="1"/>
  <c r="RT19" i="1"/>
  <c r="L20" i="3"/>
  <c r="K21" i="3"/>
  <c r="L15" i="3"/>
  <c r="M15" i="3" s="1"/>
  <c r="N15" i="3" s="1"/>
  <c r="O15" i="3" s="1"/>
  <c r="P15" i="3" s="1"/>
  <c r="H27" i="3"/>
  <c r="G33" i="3"/>
  <c r="H19" i="3"/>
  <c r="N19" i="3"/>
  <c r="P9" i="3"/>
  <c r="R8" i="3"/>
  <c r="Q9" i="3"/>
  <c r="BL6" i="3"/>
  <c r="BN5" i="3"/>
  <c r="BM6" i="3"/>
  <c r="BM4" i="3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C4" i="3" s="1"/>
  <c r="CD4" i="3" s="1"/>
  <c r="CE4" i="3" s="1"/>
  <c r="CF4" i="3" s="1"/>
  <c r="CG4" i="3" s="1"/>
  <c r="CH4" i="3" s="1"/>
  <c r="CI4" i="3" s="1"/>
  <c r="CJ4" i="3" s="1"/>
  <c r="CK4" i="3" s="1"/>
  <c r="CL4" i="3" s="1"/>
  <c r="CM4" i="3" s="1"/>
  <c r="CN4" i="3" s="1"/>
  <c r="CO4" i="3" s="1"/>
  <c r="CP4" i="3" s="1"/>
  <c r="CQ4" i="3" s="1"/>
  <c r="CR4" i="3" s="1"/>
  <c r="CS4" i="3" s="1"/>
  <c r="CT4" i="3" s="1"/>
  <c r="CU4" i="3" s="1"/>
  <c r="CV4" i="3" s="1"/>
  <c r="CW4" i="3" s="1"/>
  <c r="CX4" i="3" s="1"/>
  <c r="CY4" i="3" s="1"/>
  <c r="CZ4" i="3" s="1"/>
  <c r="DA4" i="3" s="1"/>
  <c r="DB4" i="3" s="1"/>
  <c r="DC4" i="3" s="1"/>
  <c r="DD4" i="3" s="1"/>
  <c r="DE4" i="3" s="1"/>
  <c r="DF4" i="3" s="1"/>
  <c r="DG4" i="3" s="1"/>
  <c r="DH4" i="3" s="1"/>
  <c r="DI4" i="3" s="1"/>
  <c r="DJ4" i="3" s="1"/>
  <c r="DK4" i="3" s="1"/>
  <c r="DL4" i="3" s="1"/>
  <c r="DM4" i="3" s="1"/>
  <c r="DN4" i="3" s="1"/>
  <c r="DO4" i="3" s="1"/>
  <c r="DP4" i="3" s="1"/>
  <c r="DQ4" i="3" s="1"/>
  <c r="DR4" i="3" s="1"/>
  <c r="DS4" i="3" s="1"/>
  <c r="DT4" i="3" s="1"/>
  <c r="DU4" i="3" s="1"/>
  <c r="DV4" i="3" s="1"/>
  <c r="DW4" i="3" s="1"/>
  <c r="DX4" i="3" s="1"/>
  <c r="DY4" i="3" s="1"/>
  <c r="DZ4" i="3" s="1"/>
  <c r="EA4" i="3" s="1"/>
  <c r="EB4" i="3" s="1"/>
  <c r="EC4" i="3" s="1"/>
  <c r="ED4" i="3" s="1"/>
  <c r="EE4" i="3" s="1"/>
  <c r="EF4" i="3" s="1"/>
  <c r="EG4" i="3" s="1"/>
  <c r="EH4" i="3" s="1"/>
  <c r="EI4" i="3" s="1"/>
  <c r="EJ4" i="3" s="1"/>
  <c r="EK4" i="3" s="1"/>
  <c r="EL4" i="3" s="1"/>
  <c r="EM4" i="3" s="1"/>
  <c r="EN4" i="3" s="1"/>
  <c r="EO4" i="3" s="1"/>
  <c r="EP4" i="3" s="1"/>
  <c r="EQ4" i="3" s="1"/>
  <c r="ER4" i="3" s="1"/>
  <c r="ES4" i="3" s="1"/>
  <c r="ET4" i="3" s="1"/>
  <c r="EU4" i="3" s="1"/>
  <c r="EV4" i="3" s="1"/>
  <c r="EW4" i="3" s="1"/>
  <c r="EX4" i="3" s="1"/>
  <c r="EY4" i="3" s="1"/>
  <c r="EZ4" i="3" s="1"/>
  <c r="FA4" i="3" s="1"/>
  <c r="FB4" i="3" s="1"/>
  <c r="FC4" i="3" s="1"/>
  <c r="E7" i="3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RU19" i="1" l="1"/>
  <c r="RW18" i="1"/>
  <c r="RV19" i="1"/>
  <c r="I27" i="3"/>
  <c r="I33" i="3" s="1"/>
  <c r="H33" i="3"/>
  <c r="M20" i="3"/>
  <c r="L21" i="3"/>
  <c r="O19" i="3"/>
  <c r="BO5" i="3"/>
  <c r="BN6" i="3"/>
  <c r="S8" i="3"/>
  <c r="R9" i="3"/>
  <c r="FD4" i="3"/>
  <c r="FE4" i="3" s="1"/>
  <c r="FF4" i="3" s="1"/>
  <c r="FG4" i="3" s="1"/>
  <c r="FH4" i="3" s="1"/>
  <c r="FI4" i="3" s="1"/>
  <c r="FJ4" i="3" s="1"/>
  <c r="FK4" i="3" s="1"/>
  <c r="FL4" i="3" s="1"/>
  <c r="FM4" i="3" s="1"/>
  <c r="FN4" i="3" s="1"/>
  <c r="FO4" i="3" s="1"/>
  <c r="Q7" i="3"/>
  <c r="R7" i="3" s="1"/>
  <c r="S7" i="3" s="1"/>
  <c r="T7" i="3" s="1"/>
  <c r="U7" i="3" s="1"/>
  <c r="V7" i="3" s="1"/>
  <c r="W7" i="3" s="1"/>
  <c r="X7" i="3" s="1"/>
  <c r="Y7" i="3" s="1"/>
  <c r="Z7" i="3" s="1"/>
  <c r="RX18" i="1" l="1"/>
  <c r="RW19" i="1"/>
  <c r="N20" i="3"/>
  <c r="M21" i="3"/>
  <c r="P19" i="3"/>
  <c r="T8" i="3"/>
  <c r="S9" i="3"/>
  <c r="BP5" i="3"/>
  <c r="BO6" i="3"/>
  <c r="FP4" i="3"/>
  <c r="AA7" i="3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RY18" i="1" l="1"/>
  <c r="RX19" i="1"/>
  <c r="FQ4" i="3"/>
  <c r="FR4" i="3" s="1"/>
  <c r="FS4" i="3" s="1"/>
  <c r="FT4" i="3" s="1"/>
  <c r="FU4" i="3" s="1"/>
  <c r="FV4" i="3" s="1"/>
  <c r="FW4" i="3" s="1"/>
  <c r="FX4" i="3" s="1"/>
  <c r="FY4" i="3" s="1"/>
  <c r="FZ4" i="3" s="1"/>
  <c r="GA4" i="3" s="1"/>
  <c r="GB4" i="3" s="1"/>
  <c r="GC4" i="3" s="1"/>
  <c r="GD4" i="3" s="1"/>
  <c r="GE4" i="3" s="1"/>
  <c r="GF4" i="3" s="1"/>
  <c r="GG4" i="3" s="1"/>
  <c r="GH4" i="3" s="1"/>
  <c r="GI4" i="3" s="1"/>
  <c r="GJ4" i="3" s="1"/>
  <c r="GK4" i="3" s="1"/>
  <c r="GL4" i="3" s="1"/>
  <c r="GM4" i="3" s="1"/>
  <c r="O20" i="3"/>
  <c r="N21" i="3"/>
  <c r="BQ5" i="3"/>
  <c r="BP6" i="3"/>
  <c r="U8" i="3"/>
  <c r="T9" i="3"/>
  <c r="AN7" i="3"/>
  <c r="AO7" i="3" s="1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RZ18" i="1" l="1"/>
  <c r="RY19" i="1"/>
  <c r="P20" i="3"/>
  <c r="P21" i="3" s="1"/>
  <c r="O21" i="3"/>
  <c r="V8" i="3"/>
  <c r="U9" i="3"/>
  <c r="BR5" i="3"/>
  <c r="BQ6" i="3"/>
  <c r="AZ7" i="3"/>
  <c r="BA7" i="3" s="1"/>
  <c r="BB7" i="3" s="1"/>
  <c r="BC7" i="3" s="1"/>
  <c r="BD7" i="3" s="1"/>
  <c r="BE7" i="3" s="1"/>
  <c r="BF7" i="3" s="1"/>
  <c r="BG7" i="3" s="1"/>
  <c r="BH7" i="3" s="1"/>
  <c r="BI7" i="3" s="1"/>
  <c r="BJ7" i="3" s="1"/>
  <c r="BK7" i="3" s="1"/>
  <c r="BL7" i="3" s="1"/>
  <c r="GN4" i="3"/>
  <c r="GO4" i="3" s="1"/>
  <c r="GP4" i="3" s="1"/>
  <c r="GQ4" i="3" s="1"/>
  <c r="GR4" i="3" s="1"/>
  <c r="GS4" i="3" s="1"/>
  <c r="GT4" i="3" s="1"/>
  <c r="GU4" i="3" s="1"/>
  <c r="GV4" i="3" s="1"/>
  <c r="GW4" i="3" s="1"/>
  <c r="GX4" i="3" s="1"/>
  <c r="GY4" i="3" s="1"/>
  <c r="SA18" i="1" l="1"/>
  <c r="RZ19" i="1"/>
  <c r="BM7" i="3"/>
  <c r="BN7" i="3" s="1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CA7" i="3" s="1"/>
  <c r="CB7" i="3" s="1"/>
  <c r="CC7" i="3" s="1"/>
  <c r="CD7" i="3" s="1"/>
  <c r="CE7" i="3" s="1"/>
  <c r="CF7" i="3" s="1"/>
  <c r="CG7" i="3" s="1"/>
  <c r="CH7" i="3" s="1"/>
  <c r="CI7" i="3" s="1"/>
  <c r="CJ7" i="3" s="1"/>
  <c r="CK7" i="3" s="1"/>
  <c r="CL7" i="3" s="1"/>
  <c r="CM7" i="3" s="1"/>
  <c r="CN7" i="3" s="1"/>
  <c r="CO7" i="3" s="1"/>
  <c r="CP7" i="3" s="1"/>
  <c r="CQ7" i="3" s="1"/>
  <c r="CR7" i="3" s="1"/>
  <c r="CS7" i="3" s="1"/>
  <c r="CT7" i="3" s="1"/>
  <c r="CU7" i="3" s="1"/>
  <c r="CV7" i="3" s="1"/>
  <c r="CW7" i="3" s="1"/>
  <c r="CX7" i="3" s="1"/>
  <c r="CY7" i="3" s="1"/>
  <c r="CZ7" i="3" s="1"/>
  <c r="DA7" i="3" s="1"/>
  <c r="DB7" i="3" s="1"/>
  <c r="DC7" i="3" s="1"/>
  <c r="DD7" i="3" s="1"/>
  <c r="DE7" i="3" s="1"/>
  <c r="DF7" i="3" s="1"/>
  <c r="DG7" i="3" s="1"/>
  <c r="DH7" i="3" s="1"/>
  <c r="DI7" i="3" s="1"/>
  <c r="DJ7" i="3" s="1"/>
  <c r="DK7" i="3" s="1"/>
  <c r="DL7" i="3" s="1"/>
  <c r="DM7" i="3" s="1"/>
  <c r="DN7" i="3" s="1"/>
  <c r="DO7" i="3" s="1"/>
  <c r="DP7" i="3" s="1"/>
  <c r="DQ7" i="3" s="1"/>
  <c r="DR7" i="3" s="1"/>
  <c r="DS7" i="3" s="1"/>
  <c r="DT7" i="3" s="1"/>
  <c r="DU7" i="3" s="1"/>
  <c r="DV7" i="3" s="1"/>
  <c r="DW7" i="3" s="1"/>
  <c r="DX7" i="3" s="1"/>
  <c r="DY7" i="3" s="1"/>
  <c r="DZ7" i="3" s="1"/>
  <c r="EA7" i="3" s="1"/>
  <c r="EB7" i="3" s="1"/>
  <c r="EC7" i="3" s="1"/>
  <c r="ED7" i="3" s="1"/>
  <c r="EE7" i="3" s="1"/>
  <c r="EF7" i="3" s="1"/>
  <c r="EG7" i="3" s="1"/>
  <c r="EH7" i="3" s="1"/>
  <c r="EI7" i="3" s="1"/>
  <c r="EJ7" i="3" s="1"/>
  <c r="EK7" i="3" s="1"/>
  <c r="EL7" i="3" s="1"/>
  <c r="EM7" i="3" s="1"/>
  <c r="EN7" i="3" s="1"/>
  <c r="EO7" i="3" s="1"/>
  <c r="EP7" i="3" s="1"/>
  <c r="EQ7" i="3" s="1"/>
  <c r="ER7" i="3" s="1"/>
  <c r="ES7" i="3" s="1"/>
  <c r="ET7" i="3" s="1"/>
  <c r="EU7" i="3" s="1"/>
  <c r="EV7" i="3" s="1"/>
  <c r="EW7" i="3" s="1"/>
  <c r="EX7" i="3" s="1"/>
  <c r="EY7" i="3" s="1"/>
  <c r="EZ7" i="3" s="1"/>
  <c r="FA7" i="3" s="1"/>
  <c r="FB7" i="3" s="1"/>
  <c r="FC7" i="3" s="1"/>
  <c r="FD7" i="3" s="1"/>
  <c r="FE7" i="3" s="1"/>
  <c r="FF7" i="3" s="1"/>
  <c r="FG7" i="3" s="1"/>
  <c r="FH7" i="3" s="1"/>
  <c r="FI7" i="3" s="1"/>
  <c r="FJ7" i="3" s="1"/>
  <c r="FK7" i="3" s="1"/>
  <c r="FL7" i="3" s="1"/>
  <c r="FM7" i="3" s="1"/>
  <c r="FN7" i="3" s="1"/>
  <c r="FO7" i="3" s="1"/>
  <c r="FP7" i="3" s="1"/>
  <c r="FQ7" i="3" s="1"/>
  <c r="FR7" i="3" s="1"/>
  <c r="FS7" i="3" s="1"/>
  <c r="FT7" i="3" s="1"/>
  <c r="FU7" i="3" s="1"/>
  <c r="FV7" i="3" s="1"/>
  <c r="FW7" i="3" s="1"/>
  <c r="FX7" i="3" s="1"/>
  <c r="FY7" i="3" s="1"/>
  <c r="FZ7" i="3" s="1"/>
  <c r="GA7" i="3" s="1"/>
  <c r="GB7" i="3" s="1"/>
  <c r="GC7" i="3" s="1"/>
  <c r="GD7" i="3" s="1"/>
  <c r="GE7" i="3" s="1"/>
  <c r="GF7" i="3" s="1"/>
  <c r="GG7" i="3" s="1"/>
  <c r="GH7" i="3" s="1"/>
  <c r="GI7" i="3" s="1"/>
  <c r="GJ7" i="3" s="1"/>
  <c r="GK7" i="3" s="1"/>
  <c r="GL7" i="3" s="1"/>
  <c r="GM7" i="3" s="1"/>
  <c r="GN7" i="3" s="1"/>
  <c r="GO7" i="3" s="1"/>
  <c r="GP7" i="3" s="1"/>
  <c r="GQ7" i="3" s="1"/>
  <c r="GR7" i="3" s="1"/>
  <c r="GS7" i="3" s="1"/>
  <c r="GT7" i="3" s="1"/>
  <c r="GU7" i="3" s="1"/>
  <c r="GV7" i="3" s="1"/>
  <c r="GW7" i="3" s="1"/>
  <c r="GX7" i="3" s="1"/>
  <c r="GY7" i="3" s="1"/>
  <c r="GZ7" i="3" s="1"/>
  <c r="HA7" i="3" s="1"/>
  <c r="HB7" i="3" s="1"/>
  <c r="HC7" i="3" s="1"/>
  <c r="HD7" i="3" s="1"/>
  <c r="HE7" i="3" s="1"/>
  <c r="HF7" i="3" s="1"/>
  <c r="HG7" i="3" s="1"/>
  <c r="HH7" i="3" s="1"/>
  <c r="HI7" i="3" s="1"/>
  <c r="HJ7" i="3" s="1"/>
  <c r="HK7" i="3" s="1"/>
  <c r="HL7" i="3" s="1"/>
  <c r="HM7" i="3" s="1"/>
  <c r="HN7" i="3" s="1"/>
  <c r="HO7" i="3" s="1"/>
  <c r="HP7" i="3" s="1"/>
  <c r="HQ7" i="3" s="1"/>
  <c r="HR7" i="3" s="1"/>
  <c r="HS7" i="3" s="1"/>
  <c r="HT7" i="3" s="1"/>
  <c r="HU7" i="3" s="1"/>
  <c r="HV7" i="3" s="1"/>
  <c r="HW7" i="3" s="1"/>
  <c r="HX7" i="3" s="1"/>
  <c r="HY7" i="3" s="1"/>
  <c r="HZ7" i="3" s="1"/>
  <c r="IA7" i="3" s="1"/>
  <c r="IB7" i="3" s="1"/>
  <c r="IC7" i="3" s="1"/>
  <c r="ID7" i="3" s="1"/>
  <c r="IE7" i="3" s="1"/>
  <c r="IF7" i="3" s="1"/>
  <c r="IG7" i="3" s="1"/>
  <c r="IH7" i="3" s="1"/>
  <c r="II7" i="3" s="1"/>
  <c r="IJ7" i="3" s="1"/>
  <c r="IK7" i="3" s="1"/>
  <c r="IL7" i="3" s="1"/>
  <c r="IM7" i="3" s="1"/>
  <c r="IN7" i="3" s="1"/>
  <c r="IO7" i="3" s="1"/>
  <c r="IP7" i="3" s="1"/>
  <c r="IQ7" i="3" s="1"/>
  <c r="IR7" i="3" s="1"/>
  <c r="IS7" i="3" s="1"/>
  <c r="IT7" i="3" s="1"/>
  <c r="IU7" i="3" s="1"/>
  <c r="IV7" i="3" s="1"/>
  <c r="IW7" i="3" s="1"/>
  <c r="IX7" i="3" s="1"/>
  <c r="IY7" i="3" s="1"/>
  <c r="IZ7" i="3" s="1"/>
  <c r="JA7" i="3" s="1"/>
  <c r="JB7" i="3" s="1"/>
  <c r="JC7" i="3" s="1"/>
  <c r="JD7" i="3" s="1"/>
  <c r="JE7" i="3" s="1"/>
  <c r="JF7" i="3" s="1"/>
  <c r="JG7" i="3" s="1"/>
  <c r="JH7" i="3" s="1"/>
  <c r="JI7" i="3" s="1"/>
  <c r="JJ7" i="3" s="1"/>
  <c r="JK7" i="3" s="1"/>
  <c r="JL7" i="3" s="1"/>
  <c r="JM7" i="3" s="1"/>
  <c r="JN7" i="3" s="1"/>
  <c r="JO7" i="3" s="1"/>
  <c r="JP7" i="3" s="1"/>
  <c r="JQ7" i="3" s="1"/>
  <c r="JR7" i="3" s="1"/>
  <c r="JS7" i="3" s="1"/>
  <c r="JT7" i="3" s="1"/>
  <c r="JU7" i="3" s="1"/>
  <c r="JV7" i="3" s="1"/>
  <c r="JW7" i="3" s="1"/>
  <c r="JX7" i="3" s="1"/>
  <c r="JY7" i="3" s="1"/>
  <c r="JZ7" i="3" s="1"/>
  <c r="KA7" i="3" s="1"/>
  <c r="KB7" i="3" s="1"/>
  <c r="KC7" i="3" s="1"/>
  <c r="KD7" i="3" s="1"/>
  <c r="KE7" i="3" s="1"/>
  <c r="KF7" i="3" s="1"/>
  <c r="KG7" i="3" s="1"/>
  <c r="KH7" i="3" s="1"/>
  <c r="KI7" i="3" s="1"/>
  <c r="KJ7" i="3" s="1"/>
  <c r="KK7" i="3" s="1"/>
  <c r="KL7" i="3" s="1"/>
  <c r="KM7" i="3" s="1"/>
  <c r="KN7" i="3" s="1"/>
  <c r="KO7" i="3" s="1"/>
  <c r="KP7" i="3" s="1"/>
  <c r="KQ7" i="3" s="1"/>
  <c r="KR7" i="3" s="1"/>
  <c r="KS7" i="3" s="1"/>
  <c r="KT7" i="3" s="1"/>
  <c r="KU7" i="3" s="1"/>
  <c r="KV7" i="3" s="1"/>
  <c r="KW7" i="3" s="1"/>
  <c r="KX7" i="3" s="1"/>
  <c r="KY7" i="3" s="1"/>
  <c r="KZ7" i="3" s="1"/>
  <c r="LA7" i="3" s="1"/>
  <c r="LB7" i="3" s="1"/>
  <c r="LC7" i="3" s="1"/>
  <c r="LD7" i="3" s="1"/>
  <c r="LE7" i="3" s="1"/>
  <c r="LF7" i="3" s="1"/>
  <c r="LG7" i="3" s="1"/>
  <c r="LH7" i="3" s="1"/>
  <c r="LI7" i="3" s="1"/>
  <c r="LJ7" i="3" s="1"/>
  <c r="LK7" i="3" s="1"/>
  <c r="LL7" i="3" s="1"/>
  <c r="LM7" i="3" s="1"/>
  <c r="LN7" i="3" s="1"/>
  <c r="LO7" i="3" s="1"/>
  <c r="LP7" i="3" s="1"/>
  <c r="LQ7" i="3" s="1"/>
  <c r="LR7" i="3" s="1"/>
  <c r="LS7" i="3" s="1"/>
  <c r="LT7" i="3" s="1"/>
  <c r="LU7" i="3" s="1"/>
  <c r="LV7" i="3" s="1"/>
  <c r="LW7" i="3" s="1"/>
  <c r="LX7" i="3" s="1"/>
  <c r="LY7" i="3" s="1"/>
  <c r="LZ7" i="3" s="1"/>
  <c r="MA7" i="3" s="1"/>
  <c r="MB7" i="3" s="1"/>
  <c r="MC7" i="3" s="1"/>
  <c r="MD7" i="3" s="1"/>
  <c r="ME7" i="3" s="1"/>
  <c r="MF7" i="3" s="1"/>
  <c r="MG7" i="3" s="1"/>
  <c r="MH7" i="3" s="1"/>
  <c r="MI7" i="3" s="1"/>
  <c r="MJ7" i="3" s="1"/>
  <c r="MK7" i="3" s="1"/>
  <c r="ML7" i="3" s="1"/>
  <c r="MM7" i="3" s="1"/>
  <c r="MN7" i="3" s="1"/>
  <c r="MO7" i="3" s="1"/>
  <c r="MP7" i="3" s="1"/>
  <c r="MQ7" i="3" s="1"/>
  <c r="MR7" i="3" s="1"/>
  <c r="MS7" i="3" s="1"/>
  <c r="MT7" i="3" s="1"/>
  <c r="MU7" i="3" s="1"/>
  <c r="MV7" i="3" s="1"/>
  <c r="MW7" i="3" s="1"/>
  <c r="MX7" i="3" s="1"/>
  <c r="MY7" i="3" s="1"/>
  <c r="MZ7" i="3" s="1"/>
  <c r="NA7" i="3" s="1"/>
  <c r="NB7" i="3" s="1"/>
  <c r="NC7" i="3" s="1"/>
  <c r="ND7" i="3" s="1"/>
  <c r="NE7" i="3" s="1"/>
  <c r="NF7" i="3" s="1"/>
  <c r="NG7" i="3" s="1"/>
  <c r="NH7" i="3" s="1"/>
  <c r="NI7" i="3" s="1"/>
  <c r="NJ7" i="3" s="1"/>
  <c r="NK7" i="3" s="1"/>
  <c r="NL7" i="3" s="1"/>
  <c r="NM7" i="3" s="1"/>
  <c r="NN7" i="3" s="1"/>
  <c r="NO7" i="3" s="1"/>
  <c r="NP7" i="3" s="1"/>
  <c r="NQ7" i="3" s="1"/>
  <c r="NR7" i="3" s="1"/>
  <c r="NS7" i="3" s="1"/>
  <c r="NT7" i="3" s="1"/>
  <c r="NU7" i="3" s="1"/>
  <c r="NV7" i="3" s="1"/>
  <c r="NW7" i="3" s="1"/>
  <c r="NX7" i="3" s="1"/>
  <c r="NY7" i="3" s="1"/>
  <c r="NZ7" i="3" s="1"/>
  <c r="OA7" i="3" s="1"/>
  <c r="OB7" i="3" s="1"/>
  <c r="OC7" i="3" s="1"/>
  <c r="OD7" i="3" s="1"/>
  <c r="OE7" i="3" s="1"/>
  <c r="OF7" i="3" s="1"/>
  <c r="OG7" i="3" s="1"/>
  <c r="OH7" i="3" s="1"/>
  <c r="OI7" i="3" s="1"/>
  <c r="OJ7" i="3" s="1"/>
  <c r="OK7" i="3" s="1"/>
  <c r="OL7" i="3" s="1"/>
  <c r="OM7" i="3" s="1"/>
  <c r="ON7" i="3" s="1"/>
  <c r="OO7" i="3" s="1"/>
  <c r="OP7" i="3" s="1"/>
  <c r="OQ7" i="3" s="1"/>
  <c r="OR7" i="3" s="1"/>
  <c r="OS7" i="3" s="1"/>
  <c r="OT7" i="3" s="1"/>
  <c r="OU7" i="3" s="1"/>
  <c r="OV7" i="3" s="1"/>
  <c r="OW7" i="3" s="1"/>
  <c r="OX7" i="3" s="1"/>
  <c r="OY7" i="3" s="1"/>
  <c r="OZ7" i="3" s="1"/>
  <c r="PA7" i="3" s="1"/>
  <c r="PB7" i="3" s="1"/>
  <c r="PC7" i="3" s="1"/>
  <c r="PD7" i="3" s="1"/>
  <c r="PE7" i="3" s="1"/>
  <c r="PF7" i="3" s="1"/>
  <c r="PG7" i="3" s="1"/>
  <c r="PH7" i="3" s="1"/>
  <c r="PI7" i="3" s="1"/>
  <c r="PJ7" i="3" s="1"/>
  <c r="PK7" i="3" s="1"/>
  <c r="PL7" i="3" s="1"/>
  <c r="PM7" i="3" s="1"/>
  <c r="PN7" i="3" s="1"/>
  <c r="PO7" i="3" s="1"/>
  <c r="PP7" i="3" s="1"/>
  <c r="PQ7" i="3" s="1"/>
  <c r="PR7" i="3" s="1"/>
  <c r="PS7" i="3" s="1"/>
  <c r="PT7" i="3" s="1"/>
  <c r="PU7" i="3" s="1"/>
  <c r="PV7" i="3" s="1"/>
  <c r="PW7" i="3" s="1"/>
  <c r="PX7" i="3" s="1"/>
  <c r="PY7" i="3" s="1"/>
  <c r="PZ7" i="3" s="1"/>
  <c r="QA7" i="3" s="1"/>
  <c r="QB7" i="3" s="1"/>
  <c r="QC7" i="3" s="1"/>
  <c r="QD7" i="3" s="1"/>
  <c r="QE7" i="3" s="1"/>
  <c r="QF7" i="3" s="1"/>
  <c r="QG7" i="3" s="1"/>
  <c r="QH7" i="3" s="1"/>
  <c r="QI7" i="3" s="1"/>
  <c r="QJ7" i="3" s="1"/>
  <c r="QK7" i="3" s="1"/>
  <c r="QL7" i="3" s="1"/>
  <c r="QM7" i="3" s="1"/>
  <c r="QN7" i="3" s="1"/>
  <c r="QO7" i="3" s="1"/>
  <c r="QP7" i="3" s="1"/>
  <c r="QQ7" i="3" s="1"/>
  <c r="QR7" i="3" s="1"/>
  <c r="QS7" i="3" s="1"/>
  <c r="QT7" i="3" s="1"/>
  <c r="QU7" i="3" s="1"/>
  <c r="QV7" i="3" s="1"/>
  <c r="QW7" i="3" s="1"/>
  <c r="QX7" i="3" s="1"/>
  <c r="QY7" i="3" s="1"/>
  <c r="QZ7" i="3" s="1"/>
  <c r="RA7" i="3" s="1"/>
  <c r="RB7" i="3" s="1"/>
  <c r="RC7" i="3" s="1"/>
  <c r="RD7" i="3" s="1"/>
  <c r="RE7" i="3" s="1"/>
  <c r="RF7" i="3" s="1"/>
  <c r="RG7" i="3" s="1"/>
  <c r="RH7" i="3" s="1"/>
  <c r="RI7" i="3" s="1"/>
  <c r="RJ7" i="3" s="1"/>
  <c r="RK7" i="3" s="1"/>
  <c r="RL7" i="3" s="1"/>
  <c r="RM7" i="3" s="1"/>
  <c r="RN7" i="3" s="1"/>
  <c r="RO7" i="3" s="1"/>
  <c r="RP7" i="3" s="1"/>
  <c r="RQ7" i="3" s="1"/>
  <c r="RR7" i="3" s="1"/>
  <c r="RS7" i="3" s="1"/>
  <c r="RT7" i="3" s="1"/>
  <c r="RU7" i="3" s="1"/>
  <c r="RV7" i="3" s="1"/>
  <c r="RW7" i="3" s="1"/>
  <c r="RX7" i="3" s="1"/>
  <c r="RY7" i="3" s="1"/>
  <c r="RZ7" i="3" s="1"/>
  <c r="SA7" i="3" s="1"/>
  <c r="SB7" i="3" s="1"/>
  <c r="SC7" i="3" s="1"/>
  <c r="SD7" i="3" s="1"/>
  <c r="SE7" i="3" s="1"/>
  <c r="SF7" i="3" s="1"/>
  <c r="SG7" i="3" s="1"/>
  <c r="SH7" i="3" s="1"/>
  <c r="SI7" i="3" s="1"/>
  <c r="SJ7" i="3" s="1"/>
  <c r="SK7" i="3" s="1"/>
  <c r="SL7" i="3" s="1"/>
  <c r="SM7" i="3" s="1"/>
  <c r="SN7" i="3" s="1"/>
  <c r="SO7" i="3" s="1"/>
  <c r="SP7" i="3" s="1"/>
  <c r="SQ7" i="3" s="1"/>
  <c r="SR7" i="3" s="1"/>
  <c r="SS7" i="3" s="1"/>
  <c r="ST7" i="3" s="1"/>
  <c r="SU7" i="3" s="1"/>
  <c r="SV7" i="3" s="1"/>
  <c r="SW7" i="3" s="1"/>
  <c r="SX7" i="3" s="1"/>
  <c r="SY7" i="3" s="1"/>
  <c r="SZ7" i="3" s="1"/>
  <c r="TA7" i="3" s="1"/>
  <c r="TB7" i="3" s="1"/>
  <c r="TC7" i="3" s="1"/>
  <c r="TD7" i="3" s="1"/>
  <c r="TE7" i="3" s="1"/>
  <c r="TF7" i="3" s="1"/>
  <c r="TG7" i="3" s="1"/>
  <c r="TH7" i="3" s="1"/>
  <c r="TI7" i="3" s="1"/>
  <c r="TJ7" i="3" s="1"/>
  <c r="TK7" i="3" s="1"/>
  <c r="TL7" i="3" s="1"/>
  <c r="TM7" i="3" s="1"/>
  <c r="TN7" i="3" s="1"/>
  <c r="TO7" i="3" s="1"/>
  <c r="TP7" i="3" s="1"/>
  <c r="TQ7" i="3" s="1"/>
  <c r="TR7" i="3" s="1"/>
  <c r="TS7" i="3" s="1"/>
  <c r="TT7" i="3" s="1"/>
  <c r="TU7" i="3" s="1"/>
  <c r="TV7" i="3" s="1"/>
  <c r="TW7" i="3" s="1"/>
  <c r="TX7" i="3" s="1"/>
  <c r="TY7" i="3" s="1"/>
  <c r="TZ7" i="3" s="1"/>
  <c r="UA7" i="3" s="1"/>
  <c r="UB7" i="3" s="1"/>
  <c r="UC7" i="3" s="1"/>
  <c r="UD7" i="3" s="1"/>
  <c r="UE7" i="3" s="1"/>
  <c r="UF7" i="3" s="1"/>
  <c r="UG7" i="3" s="1"/>
  <c r="UH7" i="3" s="1"/>
  <c r="UI7" i="3" s="1"/>
  <c r="UJ7" i="3" s="1"/>
  <c r="UK7" i="3" s="1"/>
  <c r="UL7" i="3" s="1"/>
  <c r="UM7" i="3" s="1"/>
  <c r="UN7" i="3" s="1"/>
  <c r="UO7" i="3" s="1"/>
  <c r="UP7" i="3" s="1"/>
  <c r="UQ7" i="3" s="1"/>
  <c r="UR7" i="3" s="1"/>
  <c r="US7" i="3" s="1"/>
  <c r="UT7" i="3" s="1"/>
  <c r="UU7" i="3" s="1"/>
  <c r="UV7" i="3" s="1"/>
  <c r="UW7" i="3" s="1"/>
  <c r="UX7" i="3" s="1"/>
  <c r="UY7" i="3" s="1"/>
  <c r="UZ7" i="3" s="1"/>
  <c r="VA7" i="3" s="1"/>
  <c r="VB7" i="3" s="1"/>
  <c r="VC7" i="3" s="1"/>
  <c r="VD7" i="3" s="1"/>
  <c r="VE7" i="3" s="1"/>
  <c r="VF7" i="3" s="1"/>
  <c r="VG7" i="3" s="1"/>
  <c r="VH7" i="3" s="1"/>
  <c r="VI7" i="3" s="1"/>
  <c r="VJ7" i="3" s="1"/>
  <c r="VK7" i="3" s="1"/>
  <c r="VL7" i="3" s="1"/>
  <c r="VM7" i="3" s="1"/>
  <c r="VN7" i="3" s="1"/>
  <c r="VO7" i="3" s="1"/>
  <c r="VP7" i="3" s="1"/>
  <c r="VQ7" i="3" s="1"/>
  <c r="VR7" i="3" s="1"/>
  <c r="VS7" i="3" s="1"/>
  <c r="VT7" i="3" s="1"/>
  <c r="VU7" i="3" s="1"/>
  <c r="VV7" i="3" s="1"/>
  <c r="VW7" i="3" s="1"/>
  <c r="VX7" i="3" s="1"/>
  <c r="VY7" i="3" s="1"/>
  <c r="VZ7" i="3" s="1"/>
  <c r="WA7" i="3" s="1"/>
  <c r="WB7" i="3" s="1"/>
  <c r="WC7" i="3" s="1"/>
  <c r="WD7" i="3" s="1"/>
  <c r="WE7" i="3" s="1"/>
  <c r="WF7" i="3" s="1"/>
  <c r="WG7" i="3" s="1"/>
  <c r="WH7" i="3" s="1"/>
  <c r="WI7" i="3" s="1"/>
  <c r="WJ7" i="3" s="1"/>
  <c r="WK7" i="3" s="1"/>
  <c r="WL7" i="3" s="1"/>
  <c r="WM7" i="3" s="1"/>
  <c r="WN7" i="3" s="1"/>
  <c r="WO7" i="3" s="1"/>
  <c r="WP7" i="3" s="1"/>
  <c r="WQ7" i="3" s="1"/>
  <c r="WR7" i="3" s="1"/>
  <c r="WS7" i="3" s="1"/>
  <c r="WT7" i="3" s="1"/>
  <c r="WU7" i="3" s="1"/>
  <c r="WV7" i="3" s="1"/>
  <c r="WW7" i="3" s="1"/>
  <c r="WX7" i="3" s="1"/>
  <c r="WY7" i="3" s="1"/>
  <c r="WZ7" i="3" s="1"/>
  <c r="XA7" i="3" s="1"/>
  <c r="XB7" i="3" s="1"/>
  <c r="XC7" i="3" s="1"/>
  <c r="XD7" i="3" s="1"/>
  <c r="XE7" i="3" s="1"/>
  <c r="XF7" i="3" s="1"/>
  <c r="XG7" i="3" s="1"/>
  <c r="XH7" i="3" s="1"/>
  <c r="XI7" i="3" s="1"/>
  <c r="XJ7" i="3" s="1"/>
  <c r="XK7" i="3" s="1"/>
  <c r="XL7" i="3" s="1"/>
  <c r="XM7" i="3" s="1"/>
  <c r="XN7" i="3" s="1"/>
  <c r="XO7" i="3" s="1"/>
  <c r="XP7" i="3" s="1"/>
  <c r="XQ7" i="3" s="1"/>
  <c r="XR7" i="3" s="1"/>
  <c r="XS7" i="3" s="1"/>
  <c r="XT7" i="3" s="1"/>
  <c r="XU7" i="3" s="1"/>
  <c r="XV7" i="3" s="1"/>
  <c r="XW7" i="3" s="1"/>
  <c r="XX7" i="3" s="1"/>
  <c r="XY7" i="3" s="1"/>
  <c r="XZ7" i="3" s="1"/>
  <c r="YA7" i="3" s="1"/>
  <c r="YB7" i="3" s="1"/>
  <c r="YC7" i="3" s="1"/>
  <c r="YD7" i="3" s="1"/>
  <c r="YE7" i="3" s="1"/>
  <c r="YF7" i="3" s="1"/>
  <c r="YG7" i="3" s="1"/>
  <c r="YH7" i="3" s="1"/>
  <c r="YI7" i="3" s="1"/>
  <c r="YJ7" i="3" s="1"/>
  <c r="YK7" i="3" s="1"/>
  <c r="YL7" i="3" s="1"/>
  <c r="YM7" i="3" s="1"/>
  <c r="YN7" i="3" s="1"/>
  <c r="YO7" i="3" s="1"/>
  <c r="YP7" i="3" s="1"/>
  <c r="YQ7" i="3" s="1"/>
  <c r="YR7" i="3" s="1"/>
  <c r="YS7" i="3" s="1"/>
  <c r="YT7" i="3" s="1"/>
  <c r="YU7" i="3" s="1"/>
  <c r="YV7" i="3" s="1"/>
  <c r="YW7" i="3" s="1"/>
  <c r="YX7" i="3" s="1"/>
  <c r="YY7" i="3" s="1"/>
  <c r="YZ7" i="3" s="1"/>
  <c r="ZA7" i="3" s="1"/>
  <c r="ZB7" i="3" s="1"/>
  <c r="ZC7" i="3" s="1"/>
  <c r="ZD7" i="3" s="1"/>
  <c r="ZE7" i="3" s="1"/>
  <c r="ZF7" i="3" s="1"/>
  <c r="ZG7" i="3" s="1"/>
  <c r="ZH7" i="3" s="1"/>
  <c r="ZI7" i="3" s="1"/>
  <c r="ZJ7" i="3" s="1"/>
  <c r="ZK7" i="3" s="1"/>
  <c r="ZL7" i="3" s="1"/>
  <c r="ZM7" i="3" s="1"/>
  <c r="ZN7" i="3" s="1"/>
  <c r="ZO7" i="3" s="1"/>
  <c r="ZP7" i="3" s="1"/>
  <c r="ZQ7" i="3" s="1"/>
  <c r="ZR7" i="3" s="1"/>
  <c r="ZS7" i="3" s="1"/>
  <c r="ZT7" i="3" s="1"/>
  <c r="ZU7" i="3" s="1"/>
  <c r="ZV7" i="3" s="1"/>
  <c r="ZW7" i="3" s="1"/>
  <c r="W8" i="3"/>
  <c r="V9" i="3"/>
  <c r="BS5" i="3"/>
  <c r="BR6" i="3"/>
  <c r="GZ4" i="3"/>
  <c r="HA4" i="3" s="1"/>
  <c r="HB4" i="3" s="1"/>
  <c r="HC4" i="3" s="1"/>
  <c r="HD4" i="3" s="1"/>
  <c r="HE4" i="3" s="1"/>
  <c r="HF4" i="3" s="1"/>
  <c r="HG4" i="3" s="1"/>
  <c r="HH4" i="3" s="1"/>
  <c r="HI4" i="3" s="1"/>
  <c r="HJ4" i="3" s="1"/>
  <c r="HK4" i="3" s="1"/>
  <c r="SB18" i="1" l="1"/>
  <c r="SA19" i="1"/>
  <c r="ZX7" i="3"/>
  <c r="BT5" i="3"/>
  <c r="BS6" i="3"/>
  <c r="X8" i="3"/>
  <c r="W9" i="3"/>
  <c r="HL4" i="3"/>
  <c r="HM4" i="3" s="1"/>
  <c r="HN4" i="3" s="1"/>
  <c r="HO4" i="3" s="1"/>
  <c r="HP4" i="3" s="1"/>
  <c r="HQ4" i="3" s="1"/>
  <c r="HR4" i="3" s="1"/>
  <c r="HS4" i="3" s="1"/>
  <c r="HT4" i="3" s="1"/>
  <c r="HU4" i="3" s="1"/>
  <c r="HV4" i="3" s="1"/>
  <c r="HW4" i="3" s="1"/>
  <c r="SC18" i="1" l="1"/>
  <c r="SB19" i="1"/>
  <c r="Y8" i="3"/>
  <c r="X9" i="3"/>
  <c r="BU5" i="3"/>
  <c r="BT6" i="3"/>
  <c r="HX4" i="3"/>
  <c r="HY4" i="3" s="1"/>
  <c r="HZ4" i="3" s="1"/>
  <c r="IA4" i="3" s="1"/>
  <c r="IB4" i="3" s="1"/>
  <c r="IC4" i="3" s="1"/>
  <c r="ID4" i="3" s="1"/>
  <c r="IE4" i="3" s="1"/>
  <c r="IF4" i="3" s="1"/>
  <c r="IG4" i="3" s="1"/>
  <c r="IH4" i="3" s="1"/>
  <c r="SD18" i="1" l="1"/>
  <c r="SC19" i="1"/>
  <c r="Z8" i="3"/>
  <c r="Y9" i="3"/>
  <c r="BV5" i="3"/>
  <c r="BU6" i="3"/>
  <c r="II4" i="3"/>
  <c r="IJ4" i="3" s="1"/>
  <c r="IK4" i="3" s="1"/>
  <c r="IL4" i="3" s="1"/>
  <c r="IM4" i="3" s="1"/>
  <c r="IN4" i="3" s="1"/>
  <c r="IO4" i="3" s="1"/>
  <c r="IP4" i="3" s="1"/>
  <c r="IQ4" i="3" s="1"/>
  <c r="IR4" i="3" s="1"/>
  <c r="IS4" i="3" s="1"/>
  <c r="IT4" i="3" s="1"/>
  <c r="IU4" i="3" s="1"/>
  <c r="SE18" i="1" l="1"/>
  <c r="SE19" i="1" s="1"/>
  <c r="SD19" i="1"/>
  <c r="BW5" i="3"/>
  <c r="BV6" i="3"/>
  <c r="Z9" i="3"/>
  <c r="AA8" i="3"/>
  <c r="IV4" i="3"/>
  <c r="IW4" i="3" s="1"/>
  <c r="IX4" i="3" s="1"/>
  <c r="IY4" i="3" s="1"/>
  <c r="IZ4" i="3" s="1"/>
  <c r="JA4" i="3" s="1"/>
  <c r="JB4" i="3" s="1"/>
  <c r="JC4" i="3" s="1"/>
  <c r="JD4" i="3" s="1"/>
  <c r="JE4" i="3" s="1"/>
  <c r="JF4" i="3" s="1"/>
  <c r="JG4" i="3" s="1"/>
  <c r="AA9" i="3" l="1"/>
  <c r="AB8" i="3"/>
  <c r="BX5" i="3"/>
  <c r="BW6" i="3"/>
  <c r="JH4" i="3"/>
  <c r="JI4" i="3" s="1"/>
  <c r="JJ4" i="3" s="1"/>
  <c r="JK4" i="3" s="1"/>
  <c r="JL4" i="3" s="1"/>
  <c r="JM4" i="3" s="1"/>
  <c r="JN4" i="3" s="1"/>
  <c r="JO4" i="3" s="1"/>
  <c r="JP4" i="3" s="1"/>
  <c r="JQ4" i="3" s="1"/>
  <c r="JR4" i="3" s="1"/>
  <c r="JS4" i="3" s="1"/>
  <c r="AC8" i="3" l="1"/>
  <c r="AB9" i="3"/>
  <c r="BY5" i="3"/>
  <c r="BX6" i="3"/>
  <c r="JT4" i="3"/>
  <c r="JU4" i="3" s="1"/>
  <c r="JV4" i="3" s="1"/>
  <c r="JW4" i="3" s="1"/>
  <c r="JX4" i="3" s="1"/>
  <c r="JY4" i="3" s="1"/>
  <c r="JZ4" i="3" s="1"/>
  <c r="KA4" i="3" s="1"/>
  <c r="KB4" i="3" s="1"/>
  <c r="KC4" i="3" s="1"/>
  <c r="KD4" i="3" s="1"/>
  <c r="KE4" i="3" s="1"/>
  <c r="BZ5" i="3" l="1"/>
  <c r="BY6" i="3"/>
  <c r="AD8" i="3"/>
  <c r="AC9" i="3"/>
  <c r="KF4" i="3"/>
  <c r="KG4" i="3" s="1"/>
  <c r="KH4" i="3" s="1"/>
  <c r="KI4" i="3" s="1"/>
  <c r="KJ4" i="3" s="1"/>
  <c r="KK4" i="3" s="1"/>
  <c r="KL4" i="3" s="1"/>
  <c r="KM4" i="3" s="1"/>
  <c r="KN4" i="3" s="1"/>
  <c r="KO4" i="3" s="1"/>
  <c r="KP4" i="3" s="1"/>
  <c r="KQ4" i="3" s="1"/>
  <c r="AE8" i="3" l="1"/>
  <c r="AD9" i="3"/>
  <c r="CA5" i="3"/>
  <c r="BZ6" i="3"/>
  <c r="KR4" i="3"/>
  <c r="KS4" i="3" s="1"/>
  <c r="KT4" i="3" s="1"/>
  <c r="KU4" i="3" s="1"/>
  <c r="KV4" i="3" s="1"/>
  <c r="KW4" i="3" s="1"/>
  <c r="KX4" i="3" s="1"/>
  <c r="KY4" i="3" s="1"/>
  <c r="KZ4" i="3" s="1"/>
  <c r="LA4" i="3" s="1"/>
  <c r="LB4" i="3" s="1"/>
  <c r="LC4" i="3" s="1"/>
  <c r="AF8" i="3" l="1"/>
  <c r="AE9" i="3"/>
  <c r="CB5" i="3"/>
  <c r="CA6" i="3"/>
  <c r="LD4" i="3"/>
  <c r="LE4" i="3" s="1"/>
  <c r="LF4" i="3" s="1"/>
  <c r="LG4" i="3" s="1"/>
  <c r="LH4" i="3" s="1"/>
  <c r="LI4" i="3" s="1"/>
  <c r="LJ4" i="3" s="1"/>
  <c r="LK4" i="3" s="1"/>
  <c r="LL4" i="3" s="1"/>
  <c r="LM4" i="3" s="1"/>
  <c r="LN4" i="3" s="1"/>
  <c r="LO4" i="3" s="1"/>
  <c r="AG8" i="3" l="1"/>
  <c r="AF9" i="3"/>
  <c r="CC5" i="3"/>
  <c r="CB6" i="3"/>
  <c r="LP4" i="3"/>
  <c r="LQ4" i="3" s="1"/>
  <c r="LR4" i="3" s="1"/>
  <c r="LS4" i="3" s="1"/>
  <c r="LT4" i="3" s="1"/>
  <c r="LU4" i="3" s="1"/>
  <c r="LV4" i="3" s="1"/>
  <c r="LW4" i="3" s="1"/>
  <c r="LX4" i="3" s="1"/>
  <c r="LY4" i="3" s="1"/>
  <c r="LZ4" i="3" s="1"/>
  <c r="MA4" i="3" s="1"/>
  <c r="CD5" i="3" l="1"/>
  <c r="CC6" i="3"/>
  <c r="AH8" i="3"/>
  <c r="AG9" i="3"/>
  <c r="MB4" i="3"/>
  <c r="MC4" i="3" s="1"/>
  <c r="MD4" i="3" s="1"/>
  <c r="ME4" i="3" s="1"/>
  <c r="MF4" i="3" s="1"/>
  <c r="MG4" i="3" s="1"/>
  <c r="MH4" i="3" s="1"/>
  <c r="MI4" i="3" s="1"/>
  <c r="MJ4" i="3" s="1"/>
  <c r="MK4" i="3" s="1"/>
  <c r="ML4" i="3" s="1"/>
  <c r="MM4" i="3" s="1"/>
  <c r="AI8" i="3" l="1"/>
  <c r="AH9" i="3"/>
  <c r="CE5" i="3"/>
  <c r="CD6" i="3"/>
  <c r="MN4" i="3"/>
  <c r="MO4" i="3" s="1"/>
  <c r="MP4" i="3" s="1"/>
  <c r="MQ4" i="3" s="1"/>
  <c r="MR4" i="3" s="1"/>
  <c r="MS4" i="3" s="1"/>
  <c r="MT4" i="3" s="1"/>
  <c r="MU4" i="3" s="1"/>
  <c r="MV4" i="3" s="1"/>
  <c r="MW4" i="3" s="1"/>
  <c r="MX4" i="3" s="1"/>
  <c r="MY4" i="3" s="1"/>
  <c r="CF5" i="3" l="1"/>
  <c r="CE6" i="3"/>
  <c r="AJ8" i="3"/>
  <c r="AI9" i="3"/>
  <c r="MZ4" i="3"/>
  <c r="NA4" i="3" s="1"/>
  <c r="NB4" i="3" s="1"/>
  <c r="NC4" i="3" s="1"/>
  <c r="ND4" i="3" s="1"/>
  <c r="NE4" i="3" s="1"/>
  <c r="NF4" i="3" s="1"/>
  <c r="NG4" i="3" s="1"/>
  <c r="NH4" i="3" s="1"/>
  <c r="NI4" i="3" s="1"/>
  <c r="NJ4" i="3" s="1"/>
  <c r="NK4" i="3" s="1"/>
  <c r="AK8" i="3" l="1"/>
  <c r="AJ9" i="3"/>
  <c r="CG5" i="3"/>
  <c r="CF6" i="3"/>
  <c r="NL4" i="3"/>
  <c r="NM4" i="3" s="1"/>
  <c r="NN4" i="3" s="1"/>
  <c r="NO4" i="3" s="1"/>
  <c r="NP4" i="3" s="1"/>
  <c r="NQ4" i="3" s="1"/>
  <c r="NR4" i="3" s="1"/>
  <c r="NS4" i="3" s="1"/>
  <c r="NT4" i="3" s="1"/>
  <c r="NU4" i="3" s="1"/>
  <c r="NV4" i="3" s="1"/>
  <c r="NW4" i="3" s="1"/>
  <c r="CH5" i="3" l="1"/>
  <c r="CG6" i="3"/>
  <c r="AL8" i="3"/>
  <c r="AK9" i="3"/>
  <c r="NX4" i="3"/>
  <c r="NY4" i="3" s="1"/>
  <c r="NZ4" i="3" s="1"/>
  <c r="OA4" i="3" s="1"/>
  <c r="OB4" i="3" s="1"/>
  <c r="OC4" i="3" s="1"/>
  <c r="OD4" i="3" s="1"/>
  <c r="OE4" i="3" s="1"/>
  <c r="OF4" i="3" s="1"/>
  <c r="OG4" i="3" s="1"/>
  <c r="OH4" i="3" s="1"/>
  <c r="OI4" i="3" s="1"/>
  <c r="CI5" i="3" l="1"/>
  <c r="CH6" i="3"/>
  <c r="AM8" i="3"/>
  <c r="AL9" i="3"/>
  <c r="OJ4" i="3"/>
  <c r="OK4" i="3" s="1"/>
  <c r="OL4" i="3" s="1"/>
  <c r="OM4" i="3" s="1"/>
  <c r="ON4" i="3" s="1"/>
  <c r="OO4" i="3" s="1"/>
  <c r="OP4" i="3" s="1"/>
  <c r="OQ4" i="3" s="1"/>
  <c r="OR4" i="3" s="1"/>
  <c r="OS4" i="3" s="1"/>
  <c r="OT4" i="3" s="1"/>
  <c r="OU4" i="3" s="1"/>
  <c r="AM9" i="3" l="1"/>
  <c r="AN8" i="3"/>
  <c r="CI6" i="3"/>
  <c r="CJ5" i="3"/>
  <c r="OV4" i="3"/>
  <c r="OW4" i="3" s="1"/>
  <c r="OX4" i="3" s="1"/>
  <c r="OY4" i="3" s="1"/>
  <c r="OZ4" i="3" s="1"/>
  <c r="PA4" i="3" s="1"/>
  <c r="PB4" i="3" s="1"/>
  <c r="PC4" i="3" s="1"/>
  <c r="PD4" i="3" s="1"/>
  <c r="PE4" i="3" s="1"/>
  <c r="PF4" i="3" s="1"/>
  <c r="PG4" i="3" s="1"/>
  <c r="AA35" i="1"/>
  <c r="P47" i="1"/>
  <c r="FH35" i="1" l="1"/>
  <c r="FI35" i="1" s="1"/>
  <c r="FJ35" i="1" s="1"/>
  <c r="FK35" i="1" s="1"/>
  <c r="FL35" i="1" s="1"/>
  <c r="FM35" i="1" s="1"/>
  <c r="FN35" i="1" s="1"/>
  <c r="FO35" i="1" s="1"/>
  <c r="FP35" i="1" s="1"/>
  <c r="FQ35" i="1" s="1"/>
  <c r="FR35" i="1" s="1"/>
  <c r="FS35" i="1" s="1"/>
  <c r="FT35" i="1" s="1"/>
  <c r="FU35" i="1" s="1"/>
  <c r="FV35" i="1" s="1"/>
  <c r="FW35" i="1" s="1"/>
  <c r="FX35" i="1" s="1"/>
  <c r="FY35" i="1" s="1"/>
  <c r="FZ35" i="1" s="1"/>
  <c r="GA35" i="1" s="1"/>
  <c r="GB35" i="1" s="1"/>
  <c r="GC35" i="1" s="1"/>
  <c r="GD35" i="1" s="1"/>
  <c r="GE35" i="1" s="1"/>
  <c r="GF35" i="1" s="1"/>
  <c r="GG35" i="1" s="1"/>
  <c r="GH35" i="1" s="1"/>
  <c r="GI35" i="1" s="1"/>
  <c r="GJ35" i="1" s="1"/>
  <c r="GK35" i="1" s="1"/>
  <c r="GL35" i="1" s="1"/>
  <c r="GM35" i="1" s="1"/>
  <c r="GN35" i="1" s="1"/>
  <c r="GO35" i="1" s="1"/>
  <c r="GP35" i="1" s="1"/>
  <c r="GQ35" i="1" s="1"/>
  <c r="GR35" i="1" s="1"/>
  <c r="GS35" i="1" s="1"/>
  <c r="GT35" i="1" s="1"/>
  <c r="GU35" i="1" s="1"/>
  <c r="GV35" i="1" s="1"/>
  <c r="GW35" i="1" s="1"/>
  <c r="GX35" i="1" s="1"/>
  <c r="GY35" i="1" s="1"/>
  <c r="GZ35" i="1" s="1"/>
  <c r="HA35" i="1" s="1"/>
  <c r="HB35" i="1" s="1"/>
  <c r="HC35" i="1" s="1"/>
  <c r="HD35" i="1" s="1"/>
  <c r="HE35" i="1" s="1"/>
  <c r="HF35" i="1" s="1"/>
  <c r="HG35" i="1" s="1"/>
  <c r="HH35" i="1" s="1"/>
  <c r="HI35" i="1" s="1"/>
  <c r="HJ35" i="1" s="1"/>
  <c r="HK35" i="1" s="1"/>
  <c r="HL35" i="1" s="1"/>
  <c r="HM35" i="1" s="1"/>
  <c r="HN35" i="1" s="1"/>
  <c r="HO35" i="1" s="1"/>
  <c r="HP35" i="1" s="1"/>
  <c r="HQ35" i="1" s="1"/>
  <c r="HR35" i="1" s="1"/>
  <c r="HS35" i="1" s="1"/>
  <c r="HT35" i="1" s="1"/>
  <c r="HU35" i="1" s="1"/>
  <c r="HV35" i="1" s="1"/>
  <c r="HW35" i="1" s="1"/>
  <c r="HX35" i="1" s="1"/>
  <c r="HY35" i="1" s="1"/>
  <c r="HZ35" i="1" s="1"/>
  <c r="IA35" i="1" s="1"/>
  <c r="IB35" i="1" s="1"/>
  <c r="IC35" i="1" s="1"/>
  <c r="ID35" i="1" s="1"/>
  <c r="IE35" i="1" s="1"/>
  <c r="IF35" i="1" s="1"/>
  <c r="IG35" i="1" s="1"/>
  <c r="IH35" i="1" s="1"/>
  <c r="II35" i="1" s="1"/>
  <c r="IJ35" i="1" s="1"/>
  <c r="IK35" i="1" s="1"/>
  <c r="IL35" i="1" s="1"/>
  <c r="IM35" i="1" s="1"/>
  <c r="IN35" i="1" s="1"/>
  <c r="IO35" i="1" s="1"/>
  <c r="IP35" i="1" s="1"/>
  <c r="IQ35" i="1" s="1"/>
  <c r="IR35" i="1" s="1"/>
  <c r="IS35" i="1" s="1"/>
  <c r="IT35" i="1" s="1"/>
  <c r="IU35" i="1" s="1"/>
  <c r="IV35" i="1" s="1"/>
  <c r="IW35" i="1" s="1"/>
  <c r="IX35" i="1" s="1"/>
  <c r="IY35" i="1" s="1"/>
  <c r="IZ35" i="1" s="1"/>
  <c r="JA35" i="1" s="1"/>
  <c r="JB35" i="1" s="1"/>
  <c r="JC35" i="1" s="1"/>
  <c r="JD35" i="1" s="1"/>
  <c r="JE35" i="1" s="1"/>
  <c r="JF35" i="1" s="1"/>
  <c r="JG35" i="1" s="1"/>
  <c r="JH35" i="1" s="1"/>
  <c r="JI35" i="1" s="1"/>
  <c r="JJ35" i="1" s="1"/>
  <c r="JK35" i="1" s="1"/>
  <c r="JL35" i="1" s="1"/>
  <c r="JM35" i="1" s="1"/>
  <c r="JN35" i="1" s="1"/>
  <c r="JO35" i="1" s="1"/>
  <c r="JP35" i="1" s="1"/>
  <c r="JQ35" i="1" s="1"/>
  <c r="JR35" i="1" s="1"/>
  <c r="JS35" i="1" s="1"/>
  <c r="JT35" i="1" s="1"/>
  <c r="JU35" i="1" s="1"/>
  <c r="JV35" i="1" s="1"/>
  <c r="JW35" i="1" s="1"/>
  <c r="JX35" i="1" s="1"/>
  <c r="Y35" i="1"/>
  <c r="CK5" i="3"/>
  <c r="CJ6" i="3"/>
  <c r="AO8" i="3"/>
  <c r="AN9" i="3"/>
  <c r="PH4" i="3"/>
  <c r="PI4" i="3" s="1"/>
  <c r="PJ4" i="3" s="1"/>
  <c r="PK4" i="3" s="1"/>
  <c r="PL4" i="3" s="1"/>
  <c r="PM4" i="3" s="1"/>
  <c r="PN4" i="3" s="1"/>
  <c r="PO4" i="3" s="1"/>
  <c r="PP4" i="3" s="1"/>
  <c r="PQ4" i="3" s="1"/>
  <c r="PR4" i="3" s="1"/>
  <c r="PS4" i="3" s="1"/>
  <c r="TI33" i="1"/>
  <c r="TJ33" i="1" s="1"/>
  <c r="TK33" i="1" s="1"/>
  <c r="TL33" i="1" s="1"/>
  <c r="TM33" i="1" s="1"/>
  <c r="TN33" i="1" s="1"/>
  <c r="TO33" i="1" s="1"/>
  <c r="TP47" i="1" s="1"/>
  <c r="SK33" i="1"/>
  <c r="RX33" i="1"/>
  <c r="IH28" i="1"/>
  <c r="II28" i="1" s="1"/>
  <c r="IJ28" i="1" s="1"/>
  <c r="IK28" i="1" s="1"/>
  <c r="IL28" i="1" s="1"/>
  <c r="IM28" i="1" s="1"/>
  <c r="IN28" i="1" s="1"/>
  <c r="IO28" i="1" s="1"/>
  <c r="IP28" i="1" s="1"/>
  <c r="IQ28" i="1" s="1"/>
  <c r="IR28" i="1" s="1"/>
  <c r="IS28" i="1" s="1"/>
  <c r="IT28" i="1" s="1"/>
  <c r="IU28" i="1" s="1"/>
  <c r="IV28" i="1" s="1"/>
  <c r="IW28" i="1" s="1"/>
  <c r="IX28" i="1" s="1"/>
  <c r="IY28" i="1" s="1"/>
  <c r="IZ28" i="1" s="1"/>
  <c r="JA28" i="1" s="1"/>
  <c r="JB28" i="1" s="1"/>
  <c r="JC28" i="1" s="1"/>
  <c r="JD28" i="1" s="1"/>
  <c r="JE28" i="1" s="1"/>
  <c r="JF28" i="1" s="1"/>
  <c r="JG28" i="1" s="1"/>
  <c r="JH28" i="1" s="1"/>
  <c r="JI28" i="1" s="1"/>
  <c r="JJ28" i="1" s="1"/>
  <c r="JK28" i="1" s="1"/>
  <c r="JL28" i="1" s="1"/>
  <c r="JM28" i="1" s="1"/>
  <c r="JN28" i="1" s="1"/>
  <c r="JO28" i="1" s="1"/>
  <c r="JP28" i="1" s="1"/>
  <c r="JQ28" i="1" s="1"/>
  <c r="JR28" i="1" s="1"/>
  <c r="JS28" i="1" s="1"/>
  <c r="JT28" i="1" s="1"/>
  <c r="JU28" i="1" s="1"/>
  <c r="JV28" i="1" s="1"/>
  <c r="JW28" i="1" s="1"/>
  <c r="JX28" i="1" s="1"/>
  <c r="JY28" i="1" s="1"/>
  <c r="JZ28" i="1" s="1"/>
  <c r="KA28" i="1" s="1"/>
  <c r="KB28" i="1" s="1"/>
  <c r="KC28" i="1" s="1"/>
  <c r="KD28" i="1" s="1"/>
  <c r="KE28" i="1" s="1"/>
  <c r="KF28" i="1" s="1"/>
  <c r="KG28" i="1" s="1"/>
  <c r="KH28" i="1" s="1"/>
  <c r="KI28" i="1" s="1"/>
  <c r="KJ28" i="1" s="1"/>
  <c r="KK28" i="1" s="1"/>
  <c r="KL28" i="1" s="1"/>
  <c r="KM28" i="1" s="1"/>
  <c r="KN28" i="1" s="1"/>
  <c r="KO28" i="1" s="1"/>
  <c r="KP28" i="1" s="1"/>
  <c r="KQ28" i="1" s="1"/>
  <c r="KR28" i="1" s="1"/>
  <c r="KS28" i="1" s="1"/>
  <c r="KT28" i="1" s="1"/>
  <c r="KU28" i="1" s="1"/>
  <c r="KV28" i="1" s="1"/>
  <c r="KW28" i="1" s="1"/>
  <c r="KX28" i="1" s="1"/>
  <c r="KY28" i="1" s="1"/>
  <c r="KZ28" i="1" s="1"/>
  <c r="LA28" i="1" s="1"/>
  <c r="LB28" i="1" s="1"/>
  <c r="LC28" i="1" s="1"/>
  <c r="LD28" i="1" s="1"/>
  <c r="LE28" i="1" s="1"/>
  <c r="LF28" i="1" s="1"/>
  <c r="LG28" i="1" s="1"/>
  <c r="LH28" i="1" s="1"/>
  <c r="LI28" i="1" s="1"/>
  <c r="LJ28" i="1" s="1"/>
  <c r="LK28" i="1" s="1"/>
  <c r="LL28" i="1" s="1"/>
  <c r="LM28" i="1" s="1"/>
  <c r="LN28" i="1" s="1"/>
  <c r="LO28" i="1" s="1"/>
  <c r="LP28" i="1" s="1"/>
  <c r="LQ28" i="1" s="1"/>
  <c r="LR28" i="1" s="1"/>
  <c r="LS28" i="1" s="1"/>
  <c r="LT28" i="1" s="1"/>
  <c r="LU28" i="1" s="1"/>
  <c r="LV28" i="1" s="1"/>
  <c r="LW28" i="1" s="1"/>
  <c r="LX28" i="1" s="1"/>
  <c r="LY28" i="1" s="1"/>
  <c r="LZ28" i="1" s="1"/>
  <c r="MA28" i="1" s="1"/>
  <c r="MB28" i="1" s="1"/>
  <c r="MC28" i="1" s="1"/>
  <c r="MD28" i="1" s="1"/>
  <c r="ME28" i="1" s="1"/>
  <c r="MF28" i="1" s="1"/>
  <c r="MG28" i="1" s="1"/>
  <c r="MH28" i="1" s="1"/>
  <c r="MI28" i="1" s="1"/>
  <c r="MJ28" i="1" s="1"/>
  <c r="MK28" i="1" s="1"/>
  <c r="ML28" i="1" s="1"/>
  <c r="MM28" i="1" s="1"/>
  <c r="MN28" i="1" s="1"/>
  <c r="MO28" i="1" s="1"/>
  <c r="MP28" i="1" s="1"/>
  <c r="MQ28" i="1" s="1"/>
  <c r="MR28" i="1" s="1"/>
  <c r="MS28" i="1" s="1"/>
  <c r="MT28" i="1" s="1"/>
  <c r="MU28" i="1" s="1"/>
  <c r="MV28" i="1" s="1"/>
  <c r="MW28" i="1" s="1"/>
  <c r="MX28" i="1" s="1"/>
  <c r="AA23" i="1"/>
  <c r="QD21" i="1"/>
  <c r="QE21" i="1" s="1"/>
  <c r="QF21" i="1" s="1"/>
  <c r="QG21" i="1" s="1"/>
  <c r="QH21" i="1" s="1"/>
  <c r="QI21" i="1" s="1"/>
  <c r="QJ21" i="1" s="1"/>
  <c r="QK21" i="1" s="1"/>
  <c r="QL21" i="1" s="1"/>
  <c r="QM21" i="1" s="1"/>
  <c r="QN21" i="1" s="1"/>
  <c r="QO21" i="1" s="1"/>
  <c r="QP21" i="1" s="1"/>
  <c r="QQ21" i="1" s="1"/>
  <c r="QR21" i="1" s="1"/>
  <c r="QS21" i="1" s="1"/>
  <c r="QT21" i="1" s="1"/>
  <c r="QU21" i="1" s="1"/>
  <c r="QV21" i="1" s="1"/>
  <c r="QW21" i="1" s="1"/>
  <c r="QX21" i="1" s="1"/>
  <c r="QY21" i="1" s="1"/>
  <c r="QZ21" i="1" s="1"/>
  <c r="RA21" i="1" s="1"/>
  <c r="RB21" i="1" s="1"/>
  <c r="RC21" i="1" s="1"/>
  <c r="RD21" i="1" s="1"/>
  <c r="RE21" i="1" s="1"/>
  <c r="RF21" i="1" s="1"/>
  <c r="RG21" i="1" s="1"/>
  <c r="RH21" i="1" s="1"/>
  <c r="RI21" i="1" s="1"/>
  <c r="RJ21" i="1" s="1"/>
  <c r="RK21" i="1" s="1"/>
  <c r="RL21" i="1" s="1"/>
  <c r="RM21" i="1" s="1"/>
  <c r="RN21" i="1" s="1"/>
  <c r="RO21" i="1" s="1"/>
  <c r="RP21" i="1" s="1"/>
  <c r="RQ21" i="1" s="1"/>
  <c r="RR21" i="1" s="1"/>
  <c r="RS21" i="1" s="1"/>
  <c r="RT21" i="1" s="1"/>
  <c r="RU21" i="1" s="1"/>
  <c r="RV21" i="1" s="1"/>
  <c r="RW21" i="1" s="1"/>
  <c r="RX21" i="1" s="1"/>
  <c r="RY21" i="1" s="1"/>
  <c r="RZ21" i="1" s="1"/>
  <c r="SA21" i="1" s="1"/>
  <c r="SB21" i="1" s="1"/>
  <c r="SC21" i="1" s="1"/>
  <c r="SD21" i="1" s="1"/>
  <c r="SE21" i="1" s="1"/>
  <c r="SF21" i="1" s="1"/>
  <c r="SG21" i="1" s="1"/>
  <c r="SH21" i="1" s="1"/>
  <c r="SI21" i="1" s="1"/>
  <c r="SJ21" i="1" s="1"/>
  <c r="SK21" i="1" s="1"/>
  <c r="SL21" i="1" s="1"/>
  <c r="SM21" i="1" s="1"/>
  <c r="SN21" i="1" s="1"/>
  <c r="SO21" i="1" s="1"/>
  <c r="SP21" i="1" s="1"/>
  <c r="SQ21" i="1" s="1"/>
  <c r="SR21" i="1" s="1"/>
  <c r="SS21" i="1" s="1"/>
  <c r="ST21" i="1" s="1"/>
  <c r="SU21" i="1" s="1"/>
  <c r="SV21" i="1" s="1"/>
  <c r="SW21" i="1" s="1"/>
  <c r="SX21" i="1" s="1"/>
  <c r="SY21" i="1" s="1"/>
  <c r="SZ21" i="1" s="1"/>
  <c r="TA21" i="1" s="1"/>
  <c r="TB21" i="1" s="1"/>
  <c r="TC21" i="1" s="1"/>
  <c r="TD21" i="1" s="1"/>
  <c r="TE21" i="1" s="1"/>
  <c r="TF21" i="1" s="1"/>
  <c r="TG21" i="1" s="1"/>
  <c r="AA18" i="1"/>
  <c r="Y18" i="1" s="1"/>
  <c r="ON39" i="1"/>
  <c r="VX18" i="1"/>
  <c r="VX19" i="1" s="1"/>
  <c r="LT1" i="1"/>
  <c r="LH1" i="1" s="1"/>
  <c r="KV1" i="1" s="1"/>
  <c r="KJ1" i="1" s="1"/>
  <c r="JX1" i="1" s="1"/>
  <c r="JL1" i="1" s="1"/>
  <c r="IZ1" i="1" s="1"/>
  <c r="IN1" i="1" s="1"/>
  <c r="IB1" i="1" s="1"/>
  <c r="HP1" i="1" s="1"/>
  <c r="HD1" i="1" s="1"/>
  <c r="GR1" i="1" s="1"/>
  <c r="AA13" i="1"/>
  <c r="Y13" i="1" s="1"/>
  <c r="DZ23" i="1" l="1"/>
  <c r="EA23" i="1" s="1"/>
  <c r="EB23" i="1" s="1"/>
  <c r="EC23" i="1" s="1"/>
  <c r="ED23" i="1" s="1"/>
  <c r="EE23" i="1" s="1"/>
  <c r="EF23" i="1" s="1"/>
  <c r="EG23" i="1" s="1"/>
  <c r="EH23" i="1" s="1"/>
  <c r="EI23" i="1" s="1"/>
  <c r="EJ23" i="1" s="1"/>
  <c r="EK23" i="1" s="1"/>
  <c r="EL23" i="1" s="1"/>
  <c r="EM23" i="1" s="1"/>
  <c r="EN23" i="1" s="1"/>
  <c r="EO23" i="1" s="1"/>
  <c r="EP23" i="1" s="1"/>
  <c r="EQ23" i="1" s="1"/>
  <c r="ER23" i="1" s="1"/>
  <c r="ES23" i="1" s="1"/>
  <c r="ET23" i="1" s="1"/>
  <c r="EU23" i="1" s="1"/>
  <c r="EV23" i="1" s="1"/>
  <c r="EW23" i="1" s="1"/>
  <c r="EX23" i="1" s="1"/>
  <c r="EY23" i="1" s="1"/>
  <c r="EZ23" i="1" s="1"/>
  <c r="FA23" i="1" s="1"/>
  <c r="FB23" i="1" s="1"/>
  <c r="FC23" i="1" s="1"/>
  <c r="FD23" i="1" s="1"/>
  <c r="FE23" i="1" s="1"/>
  <c r="FF23" i="1" s="1"/>
  <c r="FG23" i="1" s="1"/>
  <c r="FH23" i="1" s="1"/>
  <c r="FI23" i="1" s="1"/>
  <c r="FJ23" i="1" s="1"/>
  <c r="FK23" i="1" s="1"/>
  <c r="FL23" i="1" s="1"/>
  <c r="FM23" i="1" s="1"/>
  <c r="FN23" i="1" s="1"/>
  <c r="FO23" i="1" s="1"/>
  <c r="FP23" i="1" s="1"/>
  <c r="FQ23" i="1" s="1"/>
  <c r="FR23" i="1" s="1"/>
  <c r="FS23" i="1" s="1"/>
  <c r="FT23" i="1" s="1"/>
  <c r="FU23" i="1" s="1"/>
  <c r="FV23" i="1" s="1"/>
  <c r="FW23" i="1" s="1"/>
  <c r="FX23" i="1" s="1"/>
  <c r="FY23" i="1" s="1"/>
  <c r="FZ23" i="1" s="1"/>
  <c r="GA23" i="1" s="1"/>
  <c r="GB23" i="1" s="1"/>
  <c r="GC23" i="1" s="1"/>
  <c r="GD23" i="1" s="1"/>
  <c r="GE23" i="1" s="1"/>
  <c r="GF23" i="1" s="1"/>
  <c r="GG23" i="1" s="1"/>
  <c r="GH23" i="1" s="1"/>
  <c r="GI23" i="1" s="1"/>
  <c r="GJ23" i="1" s="1"/>
  <c r="GK23" i="1" s="1"/>
  <c r="GL23" i="1" s="1"/>
  <c r="GM23" i="1" s="1"/>
  <c r="GN23" i="1" s="1"/>
  <c r="GO23" i="1" s="1"/>
  <c r="GP23" i="1" s="1"/>
  <c r="GQ23" i="1" s="1"/>
  <c r="GR23" i="1" s="1"/>
  <c r="GS23" i="1" s="1"/>
  <c r="GT23" i="1" s="1"/>
  <c r="GU23" i="1" s="1"/>
  <c r="GV23" i="1" s="1"/>
  <c r="GW23" i="1" s="1"/>
  <c r="GX23" i="1" s="1"/>
  <c r="GY23" i="1" s="1"/>
  <c r="GZ23" i="1" s="1"/>
  <c r="HA23" i="1" s="1"/>
  <c r="HB23" i="1" s="1"/>
  <c r="HC23" i="1" s="1"/>
  <c r="HD23" i="1" s="1"/>
  <c r="HE23" i="1" s="1"/>
  <c r="HF23" i="1" s="1"/>
  <c r="HG23" i="1" s="1"/>
  <c r="HH23" i="1" s="1"/>
  <c r="HI23" i="1" s="1"/>
  <c r="HJ23" i="1" s="1"/>
  <c r="HK23" i="1" s="1"/>
  <c r="HL23" i="1" s="1"/>
  <c r="HM23" i="1" s="1"/>
  <c r="HN23" i="1" s="1"/>
  <c r="HO23" i="1" s="1"/>
  <c r="HP23" i="1" s="1"/>
  <c r="HQ23" i="1" s="1"/>
  <c r="HR23" i="1" s="1"/>
  <c r="HS23" i="1" s="1"/>
  <c r="HT23" i="1" s="1"/>
  <c r="HU23" i="1" s="1"/>
  <c r="HV23" i="1" s="1"/>
  <c r="HW23" i="1" s="1"/>
  <c r="HX23" i="1" s="1"/>
  <c r="HY23" i="1" s="1"/>
  <c r="HZ23" i="1" s="1"/>
  <c r="IA23" i="1" s="1"/>
  <c r="IB23" i="1" s="1"/>
  <c r="IC23" i="1" s="1"/>
  <c r="ID23" i="1" s="1"/>
  <c r="IE23" i="1" s="1"/>
  <c r="IF23" i="1" s="1"/>
  <c r="IG23" i="1" s="1"/>
  <c r="IH23" i="1" s="1"/>
  <c r="II23" i="1" s="1"/>
  <c r="IJ23" i="1" s="1"/>
  <c r="IK23" i="1" s="1"/>
  <c r="IL23" i="1" s="1"/>
  <c r="IM23" i="1" s="1"/>
  <c r="IN23" i="1" s="1"/>
  <c r="IO23" i="1" s="1"/>
  <c r="IP23" i="1" s="1"/>
  <c r="IQ23" i="1" s="1"/>
  <c r="IQ24" i="1" s="1"/>
  <c r="Y23" i="1"/>
  <c r="AP8" i="3"/>
  <c r="AO9" i="3"/>
  <c r="CL5" i="3"/>
  <c r="CK6" i="3"/>
  <c r="PT4" i="3"/>
  <c r="PU4" i="3" s="1"/>
  <c r="PV4" i="3" s="1"/>
  <c r="PW4" i="3" s="1"/>
  <c r="PX4" i="3" s="1"/>
  <c r="PY4" i="3" s="1"/>
  <c r="PZ4" i="3" s="1"/>
  <c r="QA4" i="3" s="1"/>
  <c r="QB4" i="3" s="1"/>
  <c r="QC4" i="3" s="1"/>
  <c r="QD4" i="3" s="1"/>
  <c r="QE4" i="3" s="1"/>
  <c r="RY33" i="1"/>
  <c r="RZ33" i="1" s="1"/>
  <c r="SL33" i="1"/>
  <c r="JX36" i="1"/>
  <c r="JY35" i="1"/>
  <c r="TP33" i="1"/>
  <c r="TQ33" i="1" s="1"/>
  <c r="TQ47" i="1" s="1"/>
  <c r="MY28" i="1"/>
  <c r="MX29" i="1"/>
  <c r="TH21" i="1"/>
  <c r="TG22" i="1"/>
  <c r="GF1" i="1"/>
  <c r="FT1" i="1" s="1"/>
  <c r="FH1" i="1" s="1"/>
  <c r="EV1" i="1" s="1"/>
  <c r="EJ1" i="1" s="1"/>
  <c r="DX1" i="1" s="1"/>
  <c r="DL1" i="1" s="1"/>
  <c r="CZ1" i="1" s="1"/>
  <c r="CN1" i="1" s="1"/>
  <c r="CB1" i="1" s="1"/>
  <c r="BP1" i="1" s="1"/>
  <c r="BD1" i="1" s="1"/>
  <c r="AR1" i="1" s="1"/>
  <c r="AF1" i="1" s="1"/>
  <c r="OO39" i="1"/>
  <c r="VY18" i="1"/>
  <c r="VW18" i="1"/>
  <c r="CZ13" i="1"/>
  <c r="DA13" i="1" s="1"/>
  <c r="DB13" i="1" s="1"/>
  <c r="DC13" i="1" s="1"/>
  <c r="DD13" i="1" s="1"/>
  <c r="DE13" i="1" s="1"/>
  <c r="DF13" i="1" s="1"/>
  <c r="DG13" i="1" s="1"/>
  <c r="DH13" i="1" s="1"/>
  <c r="DI13" i="1" s="1"/>
  <c r="DJ13" i="1" s="1"/>
  <c r="DK13" i="1" s="1"/>
  <c r="DL13" i="1" s="1"/>
  <c r="DM13" i="1" s="1"/>
  <c r="DN13" i="1" s="1"/>
  <c r="DO13" i="1" s="1"/>
  <c r="DP13" i="1" s="1"/>
  <c r="DQ13" i="1" s="1"/>
  <c r="DR13" i="1" s="1"/>
  <c r="DS13" i="1" s="1"/>
  <c r="DT13" i="1" s="1"/>
  <c r="DU13" i="1" s="1"/>
  <c r="DV13" i="1" s="1"/>
  <c r="DW13" i="1" s="1"/>
  <c r="DX13" i="1" s="1"/>
  <c r="DY13" i="1" s="1"/>
  <c r="DZ13" i="1" s="1"/>
  <c r="EA13" i="1" s="1"/>
  <c r="EB13" i="1" s="1"/>
  <c r="EC13" i="1" s="1"/>
  <c r="ED13" i="1" s="1"/>
  <c r="EE13" i="1" s="1"/>
  <c r="EF13" i="1" s="1"/>
  <c r="EG13" i="1" s="1"/>
  <c r="EH13" i="1" s="1"/>
  <c r="EI13" i="1" s="1"/>
  <c r="EJ13" i="1" s="1"/>
  <c r="EK13" i="1" s="1"/>
  <c r="EL13" i="1" s="1"/>
  <c r="EM13" i="1" s="1"/>
  <c r="EN13" i="1" s="1"/>
  <c r="EO13" i="1" s="1"/>
  <c r="EP13" i="1" s="1"/>
  <c r="EQ13" i="1" s="1"/>
  <c r="ER13" i="1" s="1"/>
  <c r="ES13" i="1" s="1"/>
  <c r="ET13" i="1" s="1"/>
  <c r="EU13" i="1" s="1"/>
  <c r="EV13" i="1" s="1"/>
  <c r="EW13" i="1" s="1"/>
  <c r="EX13" i="1" s="1"/>
  <c r="EY13" i="1" s="1"/>
  <c r="EZ13" i="1" s="1"/>
  <c r="FA13" i="1" s="1"/>
  <c r="FB13" i="1" s="1"/>
  <c r="FC13" i="1" s="1"/>
  <c r="FD13" i="1" s="1"/>
  <c r="FE13" i="1" s="1"/>
  <c r="FF13" i="1" s="1"/>
  <c r="FG13" i="1" s="1"/>
  <c r="FH13" i="1" s="1"/>
  <c r="FI13" i="1" s="1"/>
  <c r="FJ13" i="1" s="1"/>
  <c r="FK13" i="1" s="1"/>
  <c r="FL13" i="1" s="1"/>
  <c r="FM13" i="1" s="1"/>
  <c r="FN13" i="1" s="1"/>
  <c r="FO13" i="1" s="1"/>
  <c r="FP13" i="1" s="1"/>
  <c r="FQ13" i="1" s="1"/>
  <c r="FR13" i="1" s="1"/>
  <c r="FS13" i="1" s="1"/>
  <c r="FT13" i="1" s="1"/>
  <c r="FU13" i="1" s="1"/>
  <c r="FV13" i="1" s="1"/>
  <c r="FW13" i="1" s="1"/>
  <c r="FX13" i="1" s="1"/>
  <c r="FY13" i="1" s="1"/>
  <c r="FZ13" i="1" s="1"/>
  <c r="GA13" i="1" s="1"/>
  <c r="GB13" i="1" s="1"/>
  <c r="GC13" i="1" s="1"/>
  <c r="GD13" i="1" s="1"/>
  <c r="GE13" i="1" s="1"/>
  <c r="GF13" i="1" s="1"/>
  <c r="GG13" i="1" s="1"/>
  <c r="GH13" i="1" s="1"/>
  <c r="GI13" i="1" s="1"/>
  <c r="GJ13" i="1" s="1"/>
  <c r="GK13" i="1" s="1"/>
  <c r="GL13" i="1" s="1"/>
  <c r="GM13" i="1" s="1"/>
  <c r="GN13" i="1" s="1"/>
  <c r="GO13" i="1" s="1"/>
  <c r="GP13" i="1" s="1"/>
  <c r="GQ13" i="1" s="1"/>
  <c r="GR13" i="1" s="1"/>
  <c r="GS13" i="1" s="1"/>
  <c r="GT13" i="1" s="1"/>
  <c r="GU13" i="1" s="1"/>
  <c r="GV13" i="1" s="1"/>
  <c r="GW13" i="1" s="1"/>
  <c r="GX13" i="1" s="1"/>
  <c r="GY13" i="1" s="1"/>
  <c r="GZ13" i="1" s="1"/>
  <c r="HA13" i="1" s="1"/>
  <c r="HB13" i="1" s="1"/>
  <c r="HC13" i="1" s="1"/>
  <c r="MP8" i="1"/>
  <c r="MQ8" i="1" s="1"/>
  <c r="MR8" i="1" s="1"/>
  <c r="MS8" i="1" s="1"/>
  <c r="MT8" i="1" s="1"/>
  <c r="MU8" i="1" s="1"/>
  <c r="MV8" i="1" s="1"/>
  <c r="MW8" i="1" s="1"/>
  <c r="MX8" i="1" s="1"/>
  <c r="MY8" i="1" s="1"/>
  <c r="MZ8" i="1" s="1"/>
  <c r="NA8" i="1" s="1"/>
  <c r="NB8" i="1" s="1"/>
  <c r="NC8" i="1" s="1"/>
  <c r="ND8" i="1" s="1"/>
  <c r="NE8" i="1" s="1"/>
  <c r="NF8" i="1" s="1"/>
  <c r="NG8" i="1" s="1"/>
  <c r="NH8" i="1" s="1"/>
  <c r="NI8" i="1" s="1"/>
  <c r="NJ8" i="1" s="1"/>
  <c r="NK8" i="1" s="1"/>
  <c r="NL8" i="1" s="1"/>
  <c r="NM8" i="1" s="1"/>
  <c r="IP24" i="1" l="1"/>
  <c r="VZ18" i="1"/>
  <c r="VY19" i="1"/>
  <c r="VV18" i="1"/>
  <c r="VW19" i="1"/>
  <c r="CM5" i="3"/>
  <c r="CL6" i="3"/>
  <c r="AQ8" i="3"/>
  <c r="AP9" i="3"/>
  <c r="QF4" i="3"/>
  <c r="QG4" i="3" s="1"/>
  <c r="QH4" i="3" s="1"/>
  <c r="QI4" i="3" s="1"/>
  <c r="QJ4" i="3" s="1"/>
  <c r="QK4" i="3" s="1"/>
  <c r="QL4" i="3" s="1"/>
  <c r="QM4" i="3" s="1"/>
  <c r="QN4" i="3" s="1"/>
  <c r="QO4" i="3" s="1"/>
  <c r="QP4" i="3" s="1"/>
  <c r="QQ4" i="3" s="1"/>
  <c r="SM33" i="1"/>
  <c r="SA33" i="1"/>
  <c r="JY36" i="1"/>
  <c r="JZ35" i="1"/>
  <c r="TR33" i="1"/>
  <c r="TR47" i="1" s="1"/>
  <c r="IR23" i="1"/>
  <c r="IR24" i="1" s="1"/>
  <c r="MZ28" i="1"/>
  <c r="MY29" i="1"/>
  <c r="TI21" i="1"/>
  <c r="TH22" i="1"/>
  <c r="OP39" i="1"/>
  <c r="HD13" i="1"/>
  <c r="HE13" i="1" s="1"/>
  <c r="HF13" i="1" s="1"/>
  <c r="HG13" i="1" s="1"/>
  <c r="HH13" i="1" s="1"/>
  <c r="HI13" i="1" s="1"/>
  <c r="HJ13" i="1" s="1"/>
  <c r="HK13" i="1" s="1"/>
  <c r="HL13" i="1" s="1"/>
  <c r="HM13" i="1" s="1"/>
  <c r="HN13" i="1" s="1"/>
  <c r="HO13" i="1" s="1"/>
  <c r="HP14" i="1" s="1"/>
  <c r="NN8" i="1"/>
  <c r="NO8" i="1" s="1"/>
  <c r="NP8" i="1" s="1"/>
  <c r="NQ8" i="1" s="1"/>
  <c r="NR8" i="1" s="1"/>
  <c r="NS8" i="1" s="1"/>
  <c r="NT8" i="1" s="1"/>
  <c r="NU8" i="1" s="1"/>
  <c r="NV8" i="1" s="1"/>
  <c r="NW8" i="1" s="1"/>
  <c r="NX8" i="1" s="1"/>
  <c r="NY8" i="1" s="1"/>
  <c r="NZ8" i="1" s="1"/>
  <c r="OA8" i="1" s="1"/>
  <c r="OB8" i="1" s="1"/>
  <c r="OC8" i="1" s="1"/>
  <c r="OD8" i="1" s="1"/>
  <c r="OE8" i="1" s="1"/>
  <c r="OF8" i="1" s="1"/>
  <c r="OG8" i="1" s="1"/>
  <c r="OH8" i="1" s="1"/>
  <c r="OI8" i="1" s="1"/>
  <c r="OJ8" i="1" s="1"/>
  <c r="OK8" i="1" s="1"/>
  <c r="OL8" i="1" s="1"/>
  <c r="OM8" i="1" s="1"/>
  <c r="ON8" i="1" s="1"/>
  <c r="OO8" i="1" s="1"/>
  <c r="OP8" i="1" s="1"/>
  <c r="OQ8" i="1" s="1"/>
  <c r="OR8" i="1" s="1"/>
  <c r="OS8" i="1" s="1"/>
  <c r="OT8" i="1" s="1"/>
  <c r="OU8" i="1" s="1"/>
  <c r="OV8" i="1" s="1"/>
  <c r="OW8" i="1" s="1"/>
  <c r="OX8" i="1" s="1"/>
  <c r="VU18" i="1" l="1"/>
  <c r="VV19" i="1"/>
  <c r="WA18" i="1"/>
  <c r="VZ19" i="1"/>
  <c r="CN5" i="3"/>
  <c r="CM6" i="3"/>
  <c r="AR8" i="3"/>
  <c r="AQ9" i="3"/>
  <c r="QR4" i="3"/>
  <c r="QS4" i="3" s="1"/>
  <c r="QT4" i="3" s="1"/>
  <c r="QU4" i="3" s="1"/>
  <c r="QV4" i="3" s="1"/>
  <c r="QW4" i="3" s="1"/>
  <c r="QX4" i="3" s="1"/>
  <c r="QY4" i="3" s="1"/>
  <c r="QZ4" i="3" s="1"/>
  <c r="RA4" i="3" s="1"/>
  <c r="RB4" i="3" s="1"/>
  <c r="RC4" i="3" s="1"/>
  <c r="SB33" i="1"/>
  <c r="SN33" i="1"/>
  <c r="KA35" i="1"/>
  <c r="JZ36" i="1"/>
  <c r="IS23" i="1"/>
  <c r="IS24" i="1" s="1"/>
  <c r="TS33" i="1"/>
  <c r="TS47" i="1" s="1"/>
  <c r="NA28" i="1"/>
  <c r="MZ29" i="1"/>
  <c r="TJ21" i="1"/>
  <c r="TI22" i="1"/>
  <c r="OQ39" i="1"/>
  <c r="HQ14" i="1"/>
  <c r="HP13" i="1"/>
  <c r="OX9" i="1"/>
  <c r="OY8" i="1"/>
  <c r="WB18" i="1" l="1"/>
  <c r="WA19" i="1"/>
  <c r="VT18" i="1"/>
  <c r="VU19" i="1"/>
  <c r="AS8" i="3"/>
  <c r="AR9" i="3"/>
  <c r="CO5" i="3"/>
  <c r="CN6" i="3"/>
  <c r="RD4" i="3"/>
  <c r="RE4" i="3" s="1"/>
  <c r="RF4" i="3" s="1"/>
  <c r="RG4" i="3" s="1"/>
  <c r="RH4" i="3" s="1"/>
  <c r="RI4" i="3" s="1"/>
  <c r="RJ4" i="3" s="1"/>
  <c r="RK4" i="3" s="1"/>
  <c r="RL4" i="3" s="1"/>
  <c r="RM4" i="3" s="1"/>
  <c r="RN4" i="3" s="1"/>
  <c r="RO4" i="3" s="1"/>
  <c r="SO33" i="1"/>
  <c r="IT23" i="1"/>
  <c r="IU23" i="1" s="1"/>
  <c r="SC33" i="1"/>
  <c r="KB35" i="1"/>
  <c r="KA36" i="1"/>
  <c r="TT33" i="1"/>
  <c r="TT47" i="1" s="1"/>
  <c r="NB28" i="1"/>
  <c r="NA29" i="1"/>
  <c r="TK21" i="1"/>
  <c r="TJ22" i="1"/>
  <c r="OR39" i="1"/>
  <c r="HR14" i="1"/>
  <c r="HQ13" i="1"/>
  <c r="OY9" i="1"/>
  <c r="OZ8" i="1"/>
  <c r="VS18" i="1" l="1"/>
  <c r="VT19" i="1"/>
  <c r="WC18" i="1"/>
  <c r="WB19" i="1"/>
  <c r="CP5" i="3"/>
  <c r="CO6" i="3"/>
  <c r="AT8" i="3"/>
  <c r="AS9" i="3"/>
  <c r="RP4" i="3"/>
  <c r="RQ4" i="3" s="1"/>
  <c r="RR4" i="3" s="1"/>
  <c r="RS4" i="3" s="1"/>
  <c r="RT4" i="3" s="1"/>
  <c r="RU4" i="3" s="1"/>
  <c r="RV4" i="3" s="1"/>
  <c r="RW4" i="3" s="1"/>
  <c r="RX4" i="3" s="1"/>
  <c r="RY4" i="3" s="1"/>
  <c r="RZ4" i="3" s="1"/>
  <c r="SA4" i="3" s="1"/>
  <c r="SB4" i="3" s="1"/>
  <c r="SC4" i="3" s="1"/>
  <c r="SD4" i="3" s="1"/>
  <c r="SE4" i="3" s="1"/>
  <c r="SF4" i="3" s="1"/>
  <c r="SG4" i="3" s="1"/>
  <c r="SH4" i="3" s="1"/>
  <c r="SI4" i="3" s="1"/>
  <c r="SJ4" i="3" s="1"/>
  <c r="SK4" i="3" s="1"/>
  <c r="SL4" i="3" s="1"/>
  <c r="SM4" i="3" s="1"/>
  <c r="SN4" i="3" s="1"/>
  <c r="SO4" i="3" s="1"/>
  <c r="SP4" i="3" s="1"/>
  <c r="SQ4" i="3" s="1"/>
  <c r="SR4" i="3" s="1"/>
  <c r="SS4" i="3" s="1"/>
  <c r="ST4" i="3" s="1"/>
  <c r="SU4" i="3" s="1"/>
  <c r="SV4" i="3" s="1"/>
  <c r="SW4" i="3" s="1"/>
  <c r="SX4" i="3" s="1"/>
  <c r="SY4" i="3" s="1"/>
  <c r="SZ4" i="3" s="1"/>
  <c r="TA4" i="3" s="1"/>
  <c r="TB4" i="3" s="1"/>
  <c r="TC4" i="3" s="1"/>
  <c r="TD4" i="3" s="1"/>
  <c r="TE4" i="3" s="1"/>
  <c r="TF4" i="3" s="1"/>
  <c r="TG4" i="3" s="1"/>
  <c r="TH4" i="3" s="1"/>
  <c r="TI4" i="3" s="1"/>
  <c r="TJ4" i="3" s="1"/>
  <c r="TK4" i="3" s="1"/>
  <c r="IT24" i="1"/>
  <c r="SD33" i="1"/>
  <c r="SP33" i="1"/>
  <c r="KC35" i="1"/>
  <c r="KB36" i="1"/>
  <c r="TU33" i="1"/>
  <c r="TU47" i="1" s="1"/>
  <c r="NC28" i="1"/>
  <c r="NB29" i="1"/>
  <c r="IU24" i="1"/>
  <c r="IV23" i="1"/>
  <c r="TL21" i="1"/>
  <c r="TK22" i="1"/>
  <c r="OS39" i="1"/>
  <c r="HS14" i="1"/>
  <c r="HR13" i="1"/>
  <c r="PA8" i="1"/>
  <c r="OZ9" i="1"/>
  <c r="WD18" i="1" l="1"/>
  <c r="WC19" i="1"/>
  <c r="VR18" i="1"/>
  <c r="VS19" i="1"/>
  <c r="AU8" i="3"/>
  <c r="AT9" i="3"/>
  <c r="CQ5" i="3"/>
  <c r="CP6" i="3"/>
  <c r="TL4" i="3"/>
  <c r="TM4" i="3" s="1"/>
  <c r="TN4" i="3" s="1"/>
  <c r="TO4" i="3" s="1"/>
  <c r="TP4" i="3" s="1"/>
  <c r="TQ4" i="3" s="1"/>
  <c r="TR4" i="3" s="1"/>
  <c r="TS4" i="3" s="1"/>
  <c r="TT4" i="3" s="1"/>
  <c r="TU4" i="3" s="1"/>
  <c r="TV4" i="3" s="1"/>
  <c r="TW4" i="3" s="1"/>
  <c r="SQ33" i="1"/>
  <c r="SE33" i="1"/>
  <c r="KD35" i="1"/>
  <c r="KC36" i="1"/>
  <c r="TV33" i="1"/>
  <c r="TV47" i="1" s="1"/>
  <c r="ND28" i="1"/>
  <c r="NC29" i="1"/>
  <c r="IV24" i="1"/>
  <c r="IW23" i="1"/>
  <c r="TM21" i="1"/>
  <c r="TL22" i="1"/>
  <c r="OT39" i="1"/>
  <c r="HT14" i="1"/>
  <c r="HS13" i="1"/>
  <c r="PB8" i="1"/>
  <c r="PA9" i="1"/>
  <c r="VQ18" i="1" l="1"/>
  <c r="VR19" i="1"/>
  <c r="WE18" i="1"/>
  <c r="WD19" i="1"/>
  <c r="AV8" i="3"/>
  <c r="AU9" i="3"/>
  <c r="CR5" i="3"/>
  <c r="CQ6" i="3"/>
  <c r="TX4" i="3"/>
  <c r="TY4" i="3" s="1"/>
  <c r="TZ4" i="3" s="1"/>
  <c r="UA4" i="3" s="1"/>
  <c r="UB4" i="3" s="1"/>
  <c r="UC4" i="3" s="1"/>
  <c r="UD4" i="3" s="1"/>
  <c r="UE4" i="3" s="1"/>
  <c r="UF4" i="3" s="1"/>
  <c r="UG4" i="3" s="1"/>
  <c r="UH4" i="3" s="1"/>
  <c r="UI4" i="3" s="1"/>
  <c r="SF33" i="1"/>
  <c r="SR33" i="1"/>
  <c r="KE35" i="1"/>
  <c r="KD36" i="1"/>
  <c r="TW33" i="1"/>
  <c r="TW47" i="1" s="1"/>
  <c r="NE28" i="1"/>
  <c r="ND29" i="1"/>
  <c r="IW24" i="1"/>
  <c r="IX23" i="1"/>
  <c r="TN21" i="1"/>
  <c r="TM22" i="1"/>
  <c r="OU39" i="1"/>
  <c r="HU14" i="1"/>
  <c r="HT13" i="1"/>
  <c r="PC8" i="1"/>
  <c r="PB9" i="1"/>
  <c r="WF18" i="1" l="1"/>
  <c r="WE19" i="1"/>
  <c r="VP18" i="1"/>
  <c r="VQ19" i="1"/>
  <c r="AW8" i="3"/>
  <c r="AV9" i="3"/>
  <c r="CS5" i="3"/>
  <c r="CR6" i="3"/>
  <c r="UJ4" i="3"/>
  <c r="UK4" i="3" s="1"/>
  <c r="UL4" i="3" s="1"/>
  <c r="UM4" i="3" s="1"/>
  <c r="UN4" i="3" s="1"/>
  <c r="UO4" i="3" s="1"/>
  <c r="UP4" i="3" s="1"/>
  <c r="UQ4" i="3" s="1"/>
  <c r="UR4" i="3" s="1"/>
  <c r="US4" i="3" s="1"/>
  <c r="UT4" i="3" s="1"/>
  <c r="UU4" i="3" s="1"/>
  <c r="SS33" i="1"/>
  <c r="SG33" i="1"/>
  <c r="KF35" i="1"/>
  <c r="KE36" i="1"/>
  <c r="TX33" i="1"/>
  <c r="TX47" i="1" s="1"/>
  <c r="NF28" i="1"/>
  <c r="NE29" i="1"/>
  <c r="IX24" i="1"/>
  <c r="IY23" i="1"/>
  <c r="TO21" i="1"/>
  <c r="TN22" i="1"/>
  <c r="OV39" i="1"/>
  <c r="HV14" i="1"/>
  <c r="HU13" i="1"/>
  <c r="PD8" i="1"/>
  <c r="PC9" i="1"/>
  <c r="VO18" i="1" l="1"/>
  <c r="VP19" i="1"/>
  <c r="WG18" i="1"/>
  <c r="WF19" i="1"/>
  <c r="AX8" i="3"/>
  <c r="AW9" i="3"/>
  <c r="CT5" i="3"/>
  <c r="CS6" i="3"/>
  <c r="UV4" i="3"/>
  <c r="UW4" i="3" s="1"/>
  <c r="UX4" i="3" s="1"/>
  <c r="UY4" i="3" s="1"/>
  <c r="UZ4" i="3" s="1"/>
  <c r="VA4" i="3" s="1"/>
  <c r="VB4" i="3" s="1"/>
  <c r="VC4" i="3" s="1"/>
  <c r="VD4" i="3" s="1"/>
  <c r="VE4" i="3" s="1"/>
  <c r="VF4" i="3" s="1"/>
  <c r="VG4" i="3" s="1"/>
  <c r="SH33" i="1"/>
  <c r="ST33" i="1"/>
  <c r="KG35" i="1"/>
  <c r="KF36" i="1"/>
  <c r="TY33" i="1"/>
  <c r="TY47" i="1" s="1"/>
  <c r="NG28" i="1"/>
  <c r="NF29" i="1"/>
  <c r="IY24" i="1"/>
  <c r="IZ23" i="1"/>
  <c r="TP21" i="1"/>
  <c r="TO22" i="1"/>
  <c r="OW39" i="1"/>
  <c r="HW14" i="1"/>
  <c r="HV13" i="1"/>
  <c r="PE8" i="1"/>
  <c r="PD9" i="1"/>
  <c r="WH18" i="1" l="1"/>
  <c r="WG19" i="1"/>
  <c r="VN18" i="1"/>
  <c r="VO19" i="1"/>
  <c r="AY8" i="3"/>
  <c r="AX9" i="3"/>
  <c r="CU5" i="3"/>
  <c r="CT6" i="3"/>
  <c r="VH4" i="3"/>
  <c r="VI4" i="3" s="1"/>
  <c r="VJ4" i="3" s="1"/>
  <c r="VK4" i="3" s="1"/>
  <c r="VL4" i="3" s="1"/>
  <c r="VM4" i="3" s="1"/>
  <c r="VN4" i="3" s="1"/>
  <c r="VO4" i="3" s="1"/>
  <c r="VP4" i="3" s="1"/>
  <c r="VQ4" i="3" s="1"/>
  <c r="VR4" i="3" s="1"/>
  <c r="VS4" i="3" s="1"/>
  <c r="SU33" i="1"/>
  <c r="SI33" i="1"/>
  <c r="KH35" i="1"/>
  <c r="KG36" i="1"/>
  <c r="TZ33" i="1"/>
  <c r="TZ47" i="1" s="1"/>
  <c r="NH28" i="1"/>
  <c r="NG29" i="1"/>
  <c r="IZ24" i="1"/>
  <c r="JA23" i="1"/>
  <c r="JB23" i="1" s="1"/>
  <c r="TQ21" i="1"/>
  <c r="TP22" i="1"/>
  <c r="OX39" i="1"/>
  <c r="HX14" i="1"/>
  <c r="HW13" i="1"/>
  <c r="PF8" i="1"/>
  <c r="PE9" i="1"/>
  <c r="VM18" i="1" l="1"/>
  <c r="VN19" i="1"/>
  <c r="WI18" i="1"/>
  <c r="WH19" i="1"/>
  <c r="AY9" i="3"/>
  <c r="AZ8" i="3"/>
  <c r="CV5" i="3"/>
  <c r="CU6" i="3"/>
  <c r="VT4" i="3"/>
  <c r="VU4" i="3" s="1"/>
  <c r="VV4" i="3" s="1"/>
  <c r="VW4" i="3" s="1"/>
  <c r="VX4" i="3" s="1"/>
  <c r="VY4" i="3" s="1"/>
  <c r="VZ4" i="3" s="1"/>
  <c r="WA4" i="3" s="1"/>
  <c r="WB4" i="3" s="1"/>
  <c r="WC4" i="3" s="1"/>
  <c r="WD4" i="3" s="1"/>
  <c r="WE4" i="3" s="1"/>
  <c r="SV33" i="1"/>
  <c r="KI35" i="1"/>
  <c r="KH36" i="1"/>
  <c r="UA33" i="1"/>
  <c r="UA47" i="1" s="1"/>
  <c r="NI28" i="1"/>
  <c r="NH29" i="1"/>
  <c r="JA24" i="1"/>
  <c r="TR21" i="1"/>
  <c r="TQ22" i="1"/>
  <c r="OY39" i="1"/>
  <c r="HY14" i="1"/>
  <c r="HX13" i="1"/>
  <c r="PG8" i="1"/>
  <c r="PF9" i="1"/>
  <c r="WI19" i="1" l="1"/>
  <c r="VL18" i="1"/>
  <c r="VM19" i="1"/>
  <c r="CW5" i="3"/>
  <c r="CV6" i="3"/>
  <c r="BA8" i="3"/>
  <c r="AZ9" i="3"/>
  <c r="WF4" i="3"/>
  <c r="WG4" i="3" s="1"/>
  <c r="WH4" i="3" s="1"/>
  <c r="WI4" i="3" s="1"/>
  <c r="WJ4" i="3" s="1"/>
  <c r="WK4" i="3" s="1"/>
  <c r="WL4" i="3" s="1"/>
  <c r="WM4" i="3" s="1"/>
  <c r="WN4" i="3" s="1"/>
  <c r="WO4" i="3" s="1"/>
  <c r="WP4" i="3" s="1"/>
  <c r="WQ4" i="3" s="1"/>
  <c r="SW33" i="1"/>
  <c r="KJ35" i="1"/>
  <c r="KI36" i="1"/>
  <c r="UB33" i="1"/>
  <c r="UB47" i="1" s="1"/>
  <c r="NJ28" i="1"/>
  <c r="NI29" i="1"/>
  <c r="JB24" i="1"/>
  <c r="JC23" i="1"/>
  <c r="TS21" i="1"/>
  <c r="TR22" i="1"/>
  <c r="OZ39" i="1"/>
  <c r="HZ14" i="1"/>
  <c r="HY13" i="1"/>
  <c r="PH8" i="1"/>
  <c r="PG9" i="1"/>
  <c r="WK34" i="1" l="1"/>
  <c r="WL34" i="1" s="1"/>
  <c r="WM34" i="1" s="1"/>
  <c r="WN34" i="1" s="1"/>
  <c r="VK18" i="1"/>
  <c r="VL19" i="1"/>
  <c r="BB8" i="3"/>
  <c r="BA9" i="3"/>
  <c r="CX5" i="3"/>
  <c r="CW6" i="3"/>
  <c r="WR4" i="3"/>
  <c r="WS4" i="3" s="1"/>
  <c r="WT4" i="3" s="1"/>
  <c r="WU4" i="3" s="1"/>
  <c r="WV4" i="3" s="1"/>
  <c r="WW4" i="3" s="1"/>
  <c r="WX4" i="3" s="1"/>
  <c r="WY4" i="3" s="1"/>
  <c r="WZ4" i="3" s="1"/>
  <c r="XA4" i="3" s="1"/>
  <c r="XB4" i="3" s="1"/>
  <c r="XC4" i="3" s="1"/>
  <c r="SX33" i="1"/>
  <c r="KJ36" i="1"/>
  <c r="KK35" i="1"/>
  <c r="UC33" i="1"/>
  <c r="UC47" i="1" s="1"/>
  <c r="NK28" i="1"/>
  <c r="NJ29" i="1"/>
  <c r="JC24" i="1"/>
  <c r="JD23" i="1"/>
  <c r="TT21" i="1"/>
  <c r="TT22" i="1" s="1"/>
  <c r="TS22" i="1"/>
  <c r="PA39" i="1"/>
  <c r="IA14" i="1"/>
  <c r="HZ13" i="1"/>
  <c r="PI8" i="1"/>
  <c r="PH9" i="1"/>
  <c r="WO34" i="1" l="1"/>
  <c r="VJ18" i="1"/>
  <c r="VK19" i="1"/>
  <c r="BC8" i="3"/>
  <c r="BB9" i="3"/>
  <c r="XD4" i="3"/>
  <c r="XE4" i="3" s="1"/>
  <c r="XF4" i="3" s="1"/>
  <c r="XG4" i="3" s="1"/>
  <c r="XH4" i="3" s="1"/>
  <c r="XI4" i="3" s="1"/>
  <c r="XJ4" i="3" s="1"/>
  <c r="XK4" i="3" s="1"/>
  <c r="XL4" i="3" s="1"/>
  <c r="XM4" i="3" s="1"/>
  <c r="XN4" i="3" s="1"/>
  <c r="XO4" i="3" s="1"/>
  <c r="XP4" i="3" s="1"/>
  <c r="XQ4" i="3" s="1"/>
  <c r="XR4" i="3" s="1"/>
  <c r="XS4" i="3" s="1"/>
  <c r="XT4" i="3" s="1"/>
  <c r="XU4" i="3" s="1"/>
  <c r="XV4" i="3" s="1"/>
  <c r="XW4" i="3" s="1"/>
  <c r="XX4" i="3" s="1"/>
  <c r="XY4" i="3" s="1"/>
  <c r="XZ4" i="3" s="1"/>
  <c r="YA4" i="3" s="1"/>
  <c r="YB4" i="3" s="1"/>
  <c r="YC4" i="3" s="1"/>
  <c r="YD4" i="3" s="1"/>
  <c r="YE4" i="3" s="1"/>
  <c r="YF4" i="3" s="1"/>
  <c r="YG4" i="3" s="1"/>
  <c r="YH4" i="3" s="1"/>
  <c r="YI4" i="3" s="1"/>
  <c r="YJ4" i="3" s="1"/>
  <c r="YK4" i="3" s="1"/>
  <c r="YL4" i="3" s="1"/>
  <c r="YM4" i="3" s="1"/>
  <c r="CY5" i="3"/>
  <c r="CX6" i="3"/>
  <c r="SY33" i="1"/>
  <c r="KL35" i="1"/>
  <c r="KK36" i="1"/>
  <c r="UD33" i="1"/>
  <c r="UD47" i="1" s="1"/>
  <c r="NL28" i="1"/>
  <c r="NK29" i="1"/>
  <c r="JD24" i="1"/>
  <c r="JE23" i="1"/>
  <c r="PB39" i="1"/>
  <c r="IB14" i="1"/>
  <c r="IA13" i="1"/>
  <c r="PI9" i="1"/>
  <c r="PJ8" i="1"/>
  <c r="WP34" i="1" l="1"/>
  <c r="VI18" i="1"/>
  <c r="VJ19" i="1"/>
  <c r="CZ5" i="3"/>
  <c r="CY6" i="3"/>
  <c r="BD8" i="3"/>
  <c r="BC9" i="3"/>
  <c r="YN4" i="3"/>
  <c r="YO4" i="3" s="1"/>
  <c r="YP4" i="3" s="1"/>
  <c r="YQ4" i="3" s="1"/>
  <c r="YR4" i="3" s="1"/>
  <c r="YS4" i="3" s="1"/>
  <c r="YT4" i="3" s="1"/>
  <c r="YU4" i="3" s="1"/>
  <c r="YV4" i="3" s="1"/>
  <c r="YW4" i="3" s="1"/>
  <c r="YX4" i="3" s="1"/>
  <c r="YY4" i="3" s="1"/>
  <c r="SZ33" i="1"/>
  <c r="KM35" i="1"/>
  <c r="KL36" i="1"/>
  <c r="UE33" i="1"/>
  <c r="UE47" i="1" s="1"/>
  <c r="NM28" i="1"/>
  <c r="NL29" i="1"/>
  <c r="JE24" i="1"/>
  <c r="JF23" i="1"/>
  <c r="PC39" i="1"/>
  <c r="IC14" i="1"/>
  <c r="IB13" i="1"/>
  <c r="PJ9" i="1"/>
  <c r="PK8" i="1"/>
  <c r="WQ34" i="1" l="1"/>
  <c r="AA34" i="1" s="1"/>
  <c r="Y34" i="1" s="1"/>
  <c r="VH18" i="1"/>
  <c r="VI19" i="1"/>
  <c r="DA5" i="3"/>
  <c r="CZ6" i="3"/>
  <c r="BE8" i="3"/>
  <c r="BD9" i="3"/>
  <c r="YZ4" i="3"/>
  <c r="ZA4" i="3" s="1"/>
  <c r="ZB4" i="3" s="1"/>
  <c r="ZC4" i="3" s="1"/>
  <c r="ZD4" i="3" s="1"/>
  <c r="ZE4" i="3" s="1"/>
  <c r="ZF4" i="3" s="1"/>
  <c r="ZG4" i="3" s="1"/>
  <c r="ZH4" i="3" s="1"/>
  <c r="ZI4" i="3" s="1"/>
  <c r="ZJ4" i="3" s="1"/>
  <c r="ZK4" i="3" s="1"/>
  <c r="TA33" i="1"/>
  <c r="KN35" i="1"/>
  <c r="KM36" i="1"/>
  <c r="UF33" i="1"/>
  <c r="UF47" i="1" s="1"/>
  <c r="NN28" i="1"/>
  <c r="NM29" i="1"/>
  <c r="JF24" i="1"/>
  <c r="JG23" i="1"/>
  <c r="PD39" i="1"/>
  <c r="ID14" i="1"/>
  <c r="IC13" i="1"/>
  <c r="PK9" i="1"/>
  <c r="PL8" i="1"/>
  <c r="WR34" i="1" l="1"/>
  <c r="VG18" i="1"/>
  <c r="VH19" i="1"/>
  <c r="BF8" i="3"/>
  <c r="BE9" i="3"/>
  <c r="DB5" i="3"/>
  <c r="DA6" i="3"/>
  <c r="ZL4" i="3"/>
  <c r="ZM4" i="3" s="1"/>
  <c r="ZN4" i="3" s="1"/>
  <c r="ZO4" i="3" s="1"/>
  <c r="ZP4" i="3" s="1"/>
  <c r="ZQ4" i="3" s="1"/>
  <c r="ZR4" i="3" s="1"/>
  <c r="ZS4" i="3" s="1"/>
  <c r="ZT4" i="3" s="1"/>
  <c r="ZU4" i="3" s="1"/>
  <c r="ZV4" i="3" s="1"/>
  <c r="ZW4" i="3" s="1"/>
  <c r="ZX4" i="3" s="1"/>
  <c r="TB33" i="1"/>
  <c r="KO35" i="1"/>
  <c r="KN36" i="1"/>
  <c r="UG33" i="1"/>
  <c r="UG47" i="1" s="1"/>
  <c r="NO28" i="1"/>
  <c r="NN29" i="1"/>
  <c r="JG24" i="1"/>
  <c r="JH23" i="1"/>
  <c r="PE39" i="1"/>
  <c r="IE14" i="1"/>
  <c r="ID13" i="1"/>
  <c r="PM8" i="1"/>
  <c r="PL9" i="1"/>
  <c r="WS34" i="1" l="1"/>
  <c r="VF18" i="1"/>
  <c r="VG19" i="1"/>
  <c r="DC5" i="3"/>
  <c r="DB6" i="3"/>
  <c r="BG8" i="3"/>
  <c r="BF9" i="3"/>
  <c r="TC33" i="1"/>
  <c r="KP35" i="1"/>
  <c r="KO36" i="1"/>
  <c r="UH33" i="1"/>
  <c r="UH47" i="1" s="1"/>
  <c r="NP28" i="1"/>
  <c r="NO29" i="1"/>
  <c r="JH24" i="1"/>
  <c r="JI23" i="1"/>
  <c r="PF39" i="1"/>
  <c r="IF14" i="1"/>
  <c r="IE13" i="1"/>
  <c r="PN8" i="1"/>
  <c r="PM9" i="1"/>
  <c r="WT34" i="1" l="1"/>
  <c r="WU34" i="1" s="1"/>
  <c r="WV34" i="1" s="1"/>
  <c r="WW34" i="1" s="1"/>
  <c r="WX34" i="1" s="1"/>
  <c r="WY34" i="1" s="1"/>
  <c r="WZ34" i="1" s="1"/>
  <c r="XA34" i="1" s="1"/>
  <c r="XB34" i="1" s="1"/>
  <c r="XC34" i="1" s="1"/>
  <c r="XD34" i="1" s="1"/>
  <c r="XE34" i="1" s="1"/>
  <c r="XF34" i="1" s="1"/>
  <c r="XG34" i="1" s="1"/>
  <c r="XH34" i="1" s="1"/>
  <c r="XI34" i="1" s="1"/>
  <c r="XJ34" i="1" s="1"/>
  <c r="XK34" i="1" s="1"/>
  <c r="XL34" i="1" s="1"/>
  <c r="XM34" i="1" s="1"/>
  <c r="XN34" i="1" s="1"/>
  <c r="XO34" i="1" s="1"/>
  <c r="XP34" i="1" s="1"/>
  <c r="XQ34" i="1" s="1"/>
  <c r="XR34" i="1" s="1"/>
  <c r="XS34" i="1" s="1"/>
  <c r="XT34" i="1" s="1"/>
  <c r="XU34" i="1" s="1"/>
  <c r="XV34" i="1" s="1"/>
  <c r="XW34" i="1" s="1"/>
  <c r="XX34" i="1" s="1"/>
  <c r="XY34" i="1" s="1"/>
  <c r="XZ34" i="1" s="1"/>
  <c r="YA34" i="1" s="1"/>
  <c r="YB34" i="1" s="1"/>
  <c r="YC34" i="1" s="1"/>
  <c r="YD34" i="1" s="1"/>
  <c r="YE34" i="1" s="1"/>
  <c r="YF34" i="1" s="1"/>
  <c r="YG34" i="1" s="1"/>
  <c r="YH34" i="1" s="1"/>
  <c r="YI34" i="1" s="1"/>
  <c r="YJ34" i="1" s="1"/>
  <c r="YK34" i="1" s="1"/>
  <c r="YL34" i="1" s="1"/>
  <c r="YM34" i="1" s="1"/>
  <c r="YN34" i="1" s="1"/>
  <c r="YO34" i="1" s="1"/>
  <c r="YP34" i="1" s="1"/>
  <c r="YQ34" i="1" s="1"/>
  <c r="YR34" i="1" s="1"/>
  <c r="YS34" i="1" s="1"/>
  <c r="YT34" i="1" s="1"/>
  <c r="YU34" i="1" s="1"/>
  <c r="YV34" i="1" s="1"/>
  <c r="YW34" i="1" s="1"/>
  <c r="YX34" i="1" s="1"/>
  <c r="YY34" i="1" s="1"/>
  <c r="YZ34" i="1" s="1"/>
  <c r="ZA34" i="1" s="1"/>
  <c r="ZB34" i="1" s="1"/>
  <c r="ZC34" i="1" s="1"/>
  <c r="ZD34" i="1" s="1"/>
  <c r="ZE34" i="1" s="1"/>
  <c r="ZF34" i="1" s="1"/>
  <c r="ZG34" i="1" s="1"/>
  <c r="ZH34" i="1" s="1"/>
  <c r="ZI34" i="1" s="1"/>
  <c r="ZJ34" i="1" s="1"/>
  <c r="ZK34" i="1" s="1"/>
  <c r="ZL34" i="1" s="1"/>
  <c r="ZM34" i="1" s="1"/>
  <c r="ZN34" i="1" s="1"/>
  <c r="ZO34" i="1" s="1"/>
  <c r="ZP34" i="1" s="1"/>
  <c r="ZQ34" i="1" s="1"/>
  <c r="ZR34" i="1" s="1"/>
  <c r="ZS34" i="1" s="1"/>
  <c r="ZT34" i="1" s="1"/>
  <c r="ZU34" i="1" s="1"/>
  <c r="ZV34" i="1" s="1"/>
  <c r="ZW34" i="1" s="1"/>
  <c r="ZX34" i="1" s="1"/>
  <c r="ZY34" i="1" s="1"/>
  <c r="ZZ34" i="1" s="1"/>
  <c r="AAA34" i="1" s="1"/>
  <c r="AAB34" i="1" s="1"/>
  <c r="AAC34" i="1" s="1"/>
  <c r="AAD34" i="1" s="1"/>
  <c r="AAE34" i="1" s="1"/>
  <c r="AAF34" i="1" s="1"/>
  <c r="AAG34" i="1" s="1"/>
  <c r="AAH34" i="1" s="1"/>
  <c r="AAI34" i="1" s="1"/>
  <c r="AAJ34" i="1" s="1"/>
  <c r="AAK34" i="1" s="1"/>
  <c r="AAL34" i="1" s="1"/>
  <c r="AAM34" i="1" s="1"/>
  <c r="AAN34" i="1" s="1"/>
  <c r="AAO34" i="1" s="1"/>
  <c r="AAP34" i="1" s="1"/>
  <c r="AAQ34" i="1" s="1"/>
  <c r="AAR34" i="1" s="1"/>
  <c r="AAS34" i="1" s="1"/>
  <c r="AAT34" i="1" s="1"/>
  <c r="AAU34" i="1" s="1"/>
  <c r="AAV34" i="1" s="1"/>
  <c r="AAW34" i="1" s="1"/>
  <c r="AAX34" i="1" s="1"/>
  <c r="AAY34" i="1" s="1"/>
  <c r="AAZ34" i="1" s="1"/>
  <c r="ABA34" i="1" s="1"/>
  <c r="ABB34" i="1" s="1"/>
  <c r="ABC34" i="1" s="1"/>
  <c r="ABD34" i="1" s="1"/>
  <c r="ABE34" i="1" s="1"/>
  <c r="ABF34" i="1" s="1"/>
  <c r="ABG34" i="1" s="1"/>
  <c r="ABH34" i="1" s="1"/>
  <c r="ABI34" i="1" s="1"/>
  <c r="ABJ34" i="1" s="1"/>
  <c r="ABK34" i="1" s="1"/>
  <c r="ABL34" i="1" s="1"/>
  <c r="ABM34" i="1" s="1"/>
  <c r="ABN34" i="1" s="1"/>
  <c r="ABO34" i="1" s="1"/>
  <c r="ABP34" i="1" s="1"/>
  <c r="ABQ34" i="1" s="1"/>
  <c r="ABR34" i="1" s="1"/>
  <c r="ABS34" i="1" s="1"/>
  <c r="ABT34" i="1" s="1"/>
  <c r="ABU34" i="1" s="1"/>
  <c r="ABV34" i="1" s="1"/>
  <c r="ABW34" i="1" s="1"/>
  <c r="ABX34" i="1" s="1"/>
  <c r="ABY34" i="1" s="1"/>
  <c r="ABZ34" i="1" s="1"/>
  <c r="ACA34" i="1" s="1"/>
  <c r="ACB34" i="1" s="1"/>
  <c r="ACC34" i="1" s="1"/>
  <c r="ACD34" i="1" s="1"/>
  <c r="ACE34" i="1" s="1"/>
  <c r="ACF34" i="1" s="1"/>
  <c r="ACG34" i="1" s="1"/>
  <c r="ACH34" i="1" s="1"/>
  <c r="ACI34" i="1" s="1"/>
  <c r="ACJ34" i="1" s="1"/>
  <c r="ACK34" i="1" s="1"/>
  <c r="ACL34" i="1" s="1"/>
  <c r="ACM34" i="1" s="1"/>
  <c r="ACN34" i="1" s="1"/>
  <c r="ACO34" i="1" s="1"/>
  <c r="ACP34" i="1" s="1"/>
  <c r="ACQ34" i="1" s="1"/>
  <c r="ACR34" i="1" s="1"/>
  <c r="ACS34" i="1" s="1"/>
  <c r="ACT34" i="1" s="1"/>
  <c r="ACU34" i="1" s="1"/>
  <c r="ACV34" i="1" s="1"/>
  <c r="ACW34" i="1" s="1"/>
  <c r="ACX34" i="1" s="1"/>
  <c r="ACY34" i="1" s="1"/>
  <c r="ACZ34" i="1" s="1"/>
  <c r="ADA34" i="1" s="1"/>
  <c r="ADB34" i="1" s="1"/>
  <c r="ADC34" i="1" s="1"/>
  <c r="ADD34" i="1" s="1"/>
  <c r="ADE34" i="1" s="1"/>
  <c r="ADF34" i="1" s="1"/>
  <c r="ADG34" i="1" s="1"/>
  <c r="H34" i="1"/>
  <c r="I34" i="1" s="1"/>
  <c r="VE18" i="1"/>
  <c r="VF19" i="1"/>
  <c r="BH8" i="3"/>
  <c r="BG9" i="3"/>
  <c r="DD5" i="3"/>
  <c r="DC6" i="3"/>
  <c r="TD33" i="1"/>
  <c r="TE33" i="1" s="1"/>
  <c r="TF33" i="1" s="1"/>
  <c r="TG33" i="1" s="1"/>
  <c r="TH33" i="1" s="1"/>
  <c r="KQ35" i="1"/>
  <c r="KP36" i="1"/>
  <c r="UI33" i="1"/>
  <c r="UI47" i="1" s="1"/>
  <c r="NQ28" i="1"/>
  <c r="NP29" i="1"/>
  <c r="JI24" i="1"/>
  <c r="JJ23" i="1"/>
  <c r="PG39" i="1"/>
  <c r="IG14" i="1"/>
  <c r="IF13" i="1"/>
  <c r="PO8" i="1"/>
  <c r="PN9" i="1"/>
  <c r="VD18" i="1" l="1"/>
  <c r="VE19" i="1"/>
  <c r="DE5" i="3"/>
  <c r="DD6" i="3"/>
  <c r="BI8" i="3"/>
  <c r="BH9" i="3"/>
  <c r="KR35" i="1"/>
  <c r="KQ36" i="1"/>
  <c r="UJ33" i="1"/>
  <c r="UJ47" i="1" s="1"/>
  <c r="NR28" i="1"/>
  <c r="NQ29" i="1"/>
  <c r="JJ24" i="1"/>
  <c r="JK23" i="1"/>
  <c r="PH39" i="1"/>
  <c r="IH14" i="1"/>
  <c r="IG13" i="1"/>
  <c r="PP8" i="1"/>
  <c r="PO9" i="1"/>
  <c r="VC18" i="1" l="1"/>
  <c r="VD19" i="1"/>
  <c r="BJ8" i="3"/>
  <c r="BI9" i="3"/>
  <c r="DF5" i="3"/>
  <c r="DE6" i="3"/>
  <c r="KS35" i="1"/>
  <c r="KR36" i="1"/>
  <c r="UK33" i="1"/>
  <c r="UK47" i="1" s="1"/>
  <c r="NS28" i="1"/>
  <c r="NR29" i="1"/>
  <c r="JK24" i="1"/>
  <c r="JL23" i="1"/>
  <c r="PI39" i="1"/>
  <c r="II14" i="1"/>
  <c r="IH13" i="1"/>
  <c r="PQ8" i="1"/>
  <c r="PP9" i="1"/>
  <c r="VB18" i="1" l="1"/>
  <c r="VC19" i="1"/>
  <c r="DG5" i="3"/>
  <c r="DF6" i="3"/>
  <c r="BK8" i="3"/>
  <c r="BJ9" i="3"/>
  <c r="KT35" i="1"/>
  <c r="KS36" i="1"/>
  <c r="UL33" i="1"/>
  <c r="UL47" i="1" s="1"/>
  <c r="NT28" i="1"/>
  <c r="NS29" i="1"/>
  <c r="JL24" i="1"/>
  <c r="JM23" i="1"/>
  <c r="JN23" i="1" s="1"/>
  <c r="PJ39" i="1"/>
  <c r="IJ14" i="1"/>
  <c r="II13" i="1"/>
  <c r="PR8" i="1"/>
  <c r="PQ9" i="1"/>
  <c r="VA18" i="1" l="1"/>
  <c r="VB19" i="1"/>
  <c r="BL8" i="3"/>
  <c r="BK9" i="3"/>
  <c r="DH5" i="3"/>
  <c r="DG6" i="3"/>
  <c r="KU35" i="1"/>
  <c r="KT36" i="1"/>
  <c r="UM33" i="1"/>
  <c r="UM47" i="1" s="1"/>
  <c r="NU28" i="1"/>
  <c r="NT29" i="1"/>
  <c r="JM24" i="1"/>
  <c r="PK39" i="1"/>
  <c r="PL39" i="1" s="1"/>
  <c r="PM39" i="1" s="1"/>
  <c r="PN39" i="1" s="1"/>
  <c r="PO39" i="1" s="1"/>
  <c r="PP39" i="1" s="1"/>
  <c r="PQ39" i="1" s="1"/>
  <c r="PR39" i="1" s="1"/>
  <c r="PS39" i="1" s="1"/>
  <c r="PT39" i="1" s="1"/>
  <c r="PU39" i="1" s="1"/>
  <c r="PV39" i="1" s="1"/>
  <c r="PW39" i="1" s="1"/>
  <c r="PX39" i="1" s="1"/>
  <c r="PY39" i="1" s="1"/>
  <c r="PZ39" i="1" s="1"/>
  <c r="QA39" i="1" s="1"/>
  <c r="QB39" i="1" s="1"/>
  <c r="QC39" i="1" s="1"/>
  <c r="QD39" i="1" s="1"/>
  <c r="QE39" i="1" s="1"/>
  <c r="QF39" i="1" s="1"/>
  <c r="QG39" i="1" s="1"/>
  <c r="QH39" i="1" s="1"/>
  <c r="QI39" i="1" s="1"/>
  <c r="QJ39" i="1" s="1"/>
  <c r="QK39" i="1" s="1"/>
  <c r="QL39" i="1" s="1"/>
  <c r="QM39" i="1" s="1"/>
  <c r="QN39" i="1" s="1"/>
  <c r="QO39" i="1" s="1"/>
  <c r="QP39" i="1" s="1"/>
  <c r="QQ39" i="1" s="1"/>
  <c r="QR39" i="1" s="1"/>
  <c r="QS39" i="1" s="1"/>
  <c r="QT39" i="1" s="1"/>
  <c r="QU39" i="1" s="1"/>
  <c r="QV39" i="1" s="1"/>
  <c r="QW39" i="1" s="1"/>
  <c r="QX39" i="1" s="1"/>
  <c r="QY39" i="1" s="1"/>
  <c r="QZ39" i="1" s="1"/>
  <c r="RA39" i="1" s="1"/>
  <c r="RB39" i="1" s="1"/>
  <c r="RC39" i="1" s="1"/>
  <c r="RD39" i="1" s="1"/>
  <c r="RE39" i="1" s="1"/>
  <c r="RF39" i="1" s="1"/>
  <c r="RG39" i="1" s="1"/>
  <c r="RH39" i="1" s="1"/>
  <c r="RI39" i="1" s="1"/>
  <c r="RJ39" i="1" s="1"/>
  <c r="RK39" i="1" s="1"/>
  <c r="RL39" i="1" s="1"/>
  <c r="RM39" i="1" s="1"/>
  <c r="RN39" i="1" s="1"/>
  <c r="RO39" i="1" s="1"/>
  <c r="RP39" i="1" s="1"/>
  <c r="RQ39" i="1" s="1"/>
  <c r="RR39" i="1" s="1"/>
  <c r="RS39" i="1" s="1"/>
  <c r="RT39" i="1" s="1"/>
  <c r="RU39" i="1" s="1"/>
  <c r="RV39" i="1" s="1"/>
  <c r="RW39" i="1" s="1"/>
  <c r="RX39" i="1" s="1"/>
  <c r="RY39" i="1" s="1"/>
  <c r="RZ39" i="1" s="1"/>
  <c r="SA39" i="1" s="1"/>
  <c r="SB39" i="1" s="1"/>
  <c r="SC39" i="1" s="1"/>
  <c r="SD39" i="1" s="1"/>
  <c r="SE39" i="1" s="1"/>
  <c r="SF40" i="1" s="1"/>
  <c r="IK14" i="1"/>
  <c r="IJ13" i="1"/>
  <c r="PS8" i="1"/>
  <c r="PR9" i="1"/>
  <c r="UZ18" i="1" l="1"/>
  <c r="VA19" i="1"/>
  <c r="DI5" i="3"/>
  <c r="DH6" i="3"/>
  <c r="BL9" i="3"/>
  <c r="BM8" i="3"/>
  <c r="KV35" i="1"/>
  <c r="KU36" i="1"/>
  <c r="UN33" i="1"/>
  <c r="UN47" i="1" s="1"/>
  <c r="NV28" i="1"/>
  <c r="NU29" i="1"/>
  <c r="JN24" i="1"/>
  <c r="JO23" i="1"/>
  <c r="IL14" i="1"/>
  <c r="IK13" i="1"/>
  <c r="PT8" i="1"/>
  <c r="PS9" i="1"/>
  <c r="UZ19" i="1" l="1"/>
  <c r="UY18" i="1"/>
  <c r="BM9" i="3"/>
  <c r="BN8" i="3"/>
  <c r="DJ5" i="3"/>
  <c r="DI6" i="3"/>
  <c r="KV36" i="1"/>
  <c r="KW35" i="1"/>
  <c r="UO33" i="1"/>
  <c r="UO47" i="1" s="1"/>
  <c r="NW28" i="1"/>
  <c r="NV29" i="1"/>
  <c r="JO24" i="1"/>
  <c r="JP23" i="1"/>
  <c r="IM14" i="1"/>
  <c r="IL13" i="1"/>
  <c r="PU8" i="1"/>
  <c r="PT9" i="1"/>
  <c r="UX18" i="1" l="1"/>
  <c r="UY19" i="1"/>
  <c r="DK5" i="3"/>
  <c r="DJ6" i="3"/>
  <c r="BN9" i="3"/>
  <c r="BO8" i="3"/>
  <c r="KX35" i="1"/>
  <c r="KW36" i="1"/>
  <c r="UP33" i="1"/>
  <c r="UP47" i="1" s="1"/>
  <c r="NX28" i="1"/>
  <c r="NW29" i="1"/>
  <c r="JP24" i="1"/>
  <c r="JQ23" i="1"/>
  <c r="IN14" i="1"/>
  <c r="IM13" i="1"/>
  <c r="PU9" i="1"/>
  <c r="PV8" i="1"/>
  <c r="UW18" i="1" l="1"/>
  <c r="UX19" i="1"/>
  <c r="BO9" i="3"/>
  <c r="BP8" i="3"/>
  <c r="DL5" i="3"/>
  <c r="DK6" i="3"/>
  <c r="KY35" i="1"/>
  <c r="KX36" i="1"/>
  <c r="UQ33" i="1"/>
  <c r="UQ47" i="1" s="1"/>
  <c r="NY28" i="1"/>
  <c r="NX29" i="1"/>
  <c r="JQ24" i="1"/>
  <c r="JR23" i="1"/>
  <c r="IO14" i="1"/>
  <c r="IN13" i="1"/>
  <c r="PV9" i="1"/>
  <c r="PW8" i="1"/>
  <c r="UV18" i="1" l="1"/>
  <c r="UW19" i="1"/>
  <c r="DM5" i="3"/>
  <c r="DL6" i="3"/>
  <c r="BQ8" i="3"/>
  <c r="BP9" i="3"/>
  <c r="KZ35" i="1"/>
  <c r="KY36" i="1"/>
  <c r="UR33" i="1"/>
  <c r="UR47" i="1" s="1"/>
  <c r="NZ28" i="1"/>
  <c r="NY29" i="1"/>
  <c r="JR24" i="1"/>
  <c r="JS23" i="1"/>
  <c r="IP14" i="1"/>
  <c r="IO13" i="1"/>
  <c r="PW9" i="1"/>
  <c r="PX8" i="1"/>
  <c r="UU18" i="1" l="1"/>
  <c r="UV19" i="1"/>
  <c r="BR8" i="3"/>
  <c r="BQ9" i="3"/>
  <c r="DN5" i="3"/>
  <c r="DM6" i="3"/>
  <c r="LA35" i="1"/>
  <c r="KZ36" i="1"/>
  <c r="US33" i="1"/>
  <c r="US47" i="1" s="1"/>
  <c r="OA28" i="1"/>
  <c r="NZ29" i="1"/>
  <c r="JS24" i="1"/>
  <c r="JT23" i="1"/>
  <c r="IQ14" i="1"/>
  <c r="IP13" i="1"/>
  <c r="PY8" i="1"/>
  <c r="PX9" i="1"/>
  <c r="UT18" i="1" l="1"/>
  <c r="UU19" i="1"/>
  <c r="DO5" i="3"/>
  <c r="DN6" i="3"/>
  <c r="BS8" i="3"/>
  <c r="BR9" i="3"/>
  <c r="LB35" i="1"/>
  <c r="LA36" i="1"/>
  <c r="UT33" i="1"/>
  <c r="UT47" i="1" s="1"/>
  <c r="OB28" i="1"/>
  <c r="OA29" i="1"/>
  <c r="JT24" i="1"/>
  <c r="JU23" i="1"/>
  <c r="IR14" i="1"/>
  <c r="IQ13" i="1"/>
  <c r="PZ8" i="1"/>
  <c r="PY9" i="1"/>
  <c r="US18" i="1" l="1"/>
  <c r="UT19" i="1"/>
  <c r="BT8" i="3"/>
  <c r="BS9" i="3"/>
  <c r="DP5" i="3"/>
  <c r="DO6" i="3"/>
  <c r="LC35" i="1"/>
  <c r="LB36" i="1"/>
  <c r="UU33" i="1"/>
  <c r="UU47" i="1" s="1"/>
  <c r="OC28" i="1"/>
  <c r="OB29" i="1"/>
  <c r="JU24" i="1"/>
  <c r="JV23" i="1"/>
  <c r="IS14" i="1"/>
  <c r="IR13" i="1"/>
  <c r="QA8" i="1"/>
  <c r="PZ9" i="1"/>
  <c r="UR18" i="1" l="1"/>
  <c r="US19" i="1"/>
  <c r="DQ5" i="3"/>
  <c r="DP6" i="3"/>
  <c r="BU8" i="3"/>
  <c r="BT9" i="3"/>
  <c r="LD35" i="1"/>
  <c r="LC36" i="1"/>
  <c r="UV33" i="1"/>
  <c r="UV47" i="1" s="1"/>
  <c r="OD28" i="1"/>
  <c r="OC29" i="1"/>
  <c r="JV24" i="1"/>
  <c r="JW23" i="1"/>
  <c r="IT14" i="1"/>
  <c r="IS13" i="1"/>
  <c r="QB8" i="1"/>
  <c r="QA9" i="1"/>
  <c r="UQ18" i="1" l="1"/>
  <c r="UR19" i="1"/>
  <c r="BV8" i="3"/>
  <c r="BU9" i="3"/>
  <c r="DR5" i="3"/>
  <c r="DQ6" i="3"/>
  <c r="LD36" i="1"/>
  <c r="LE35" i="1"/>
  <c r="UW33" i="1"/>
  <c r="UW47" i="1" s="1"/>
  <c r="OE28" i="1"/>
  <c r="OD29" i="1"/>
  <c r="JW24" i="1"/>
  <c r="JX23" i="1"/>
  <c r="IU14" i="1"/>
  <c r="IT13" i="1"/>
  <c r="QC8" i="1"/>
  <c r="QB9" i="1"/>
  <c r="UP18" i="1" l="1"/>
  <c r="UQ19" i="1"/>
  <c r="DS5" i="3"/>
  <c r="DR6" i="3"/>
  <c r="BW8" i="3"/>
  <c r="BV9" i="3"/>
  <c r="LF35" i="1"/>
  <c r="LE36" i="1"/>
  <c r="UX33" i="1"/>
  <c r="UX47" i="1" s="1"/>
  <c r="OF28" i="1"/>
  <c r="OE29" i="1"/>
  <c r="JX24" i="1"/>
  <c r="JY23" i="1"/>
  <c r="JZ23" i="1" s="1"/>
  <c r="IV14" i="1"/>
  <c r="IU13" i="1"/>
  <c r="QD8" i="1"/>
  <c r="QC9" i="1"/>
  <c r="UO18" i="1" l="1"/>
  <c r="UP19" i="1"/>
  <c r="BX8" i="3"/>
  <c r="BW9" i="3"/>
  <c r="DT5" i="3"/>
  <c r="DS6" i="3"/>
  <c r="LG35" i="1"/>
  <c r="LF36" i="1"/>
  <c r="UY33" i="1"/>
  <c r="UY47" i="1" s="1"/>
  <c r="OG28" i="1"/>
  <c r="OF29" i="1"/>
  <c r="JY24" i="1"/>
  <c r="IW14" i="1"/>
  <c r="IV13" i="1"/>
  <c r="QE8" i="1"/>
  <c r="QD9" i="1"/>
  <c r="UN18" i="1" l="1"/>
  <c r="UO19" i="1"/>
  <c r="DU5" i="3"/>
  <c r="DT6" i="3"/>
  <c r="BY8" i="3"/>
  <c r="BX9" i="3"/>
  <c r="LG36" i="1"/>
  <c r="LH35" i="1"/>
  <c r="UZ33" i="1"/>
  <c r="UZ47" i="1" s="1"/>
  <c r="OH28" i="1"/>
  <c r="OG29" i="1"/>
  <c r="JZ24" i="1"/>
  <c r="KA23" i="1"/>
  <c r="IX14" i="1"/>
  <c r="IW13" i="1"/>
  <c r="QF8" i="1"/>
  <c r="QE9" i="1"/>
  <c r="UN19" i="1" l="1"/>
  <c r="UM18" i="1"/>
  <c r="BZ8" i="3"/>
  <c r="BY9" i="3"/>
  <c r="DV5" i="3"/>
  <c r="DU6" i="3"/>
  <c r="LH36" i="1"/>
  <c r="LI35" i="1"/>
  <c r="VA33" i="1"/>
  <c r="VA47" i="1" s="1"/>
  <c r="OI28" i="1"/>
  <c r="OH29" i="1"/>
  <c r="KA24" i="1"/>
  <c r="KB23" i="1"/>
  <c r="IY14" i="1"/>
  <c r="IX13" i="1"/>
  <c r="QG8" i="1"/>
  <c r="QF9" i="1"/>
  <c r="UL18" i="1" l="1"/>
  <c r="UM19" i="1"/>
  <c r="DW5" i="3"/>
  <c r="DV6" i="3"/>
  <c r="CA8" i="3"/>
  <c r="BZ9" i="3"/>
  <c r="LJ35" i="1"/>
  <c r="LI36" i="1"/>
  <c r="VB33" i="1"/>
  <c r="VB47" i="1" s="1"/>
  <c r="OJ28" i="1"/>
  <c r="OI29" i="1"/>
  <c r="KB24" i="1"/>
  <c r="KC23" i="1"/>
  <c r="IZ14" i="1"/>
  <c r="IY13" i="1"/>
  <c r="QG9" i="1"/>
  <c r="QH8" i="1"/>
  <c r="UK18" i="1" l="1"/>
  <c r="UL19" i="1"/>
  <c r="CB8" i="3"/>
  <c r="CA9" i="3"/>
  <c r="DX5" i="3"/>
  <c r="DW6" i="3"/>
  <c r="LK35" i="1"/>
  <c r="LJ36" i="1"/>
  <c r="VC33" i="1"/>
  <c r="VC47" i="1" s="1"/>
  <c r="OK28" i="1"/>
  <c r="OJ29" i="1"/>
  <c r="KC24" i="1"/>
  <c r="KD23" i="1"/>
  <c r="JA14" i="1"/>
  <c r="IZ13" i="1"/>
  <c r="QH9" i="1"/>
  <c r="QI8" i="1"/>
  <c r="UJ18" i="1" l="1"/>
  <c r="UK19" i="1"/>
  <c r="DY5" i="3"/>
  <c r="DX6" i="3"/>
  <c r="CC8" i="3"/>
  <c r="CB9" i="3"/>
  <c r="LK36" i="1"/>
  <c r="LL35" i="1"/>
  <c r="VD33" i="1"/>
  <c r="VD47" i="1" s="1"/>
  <c r="OL28" i="1"/>
  <c r="OK29" i="1"/>
  <c r="KD24" i="1"/>
  <c r="KE23" i="1"/>
  <c r="JB14" i="1"/>
  <c r="JA13" i="1"/>
  <c r="QI9" i="1"/>
  <c r="QJ8" i="1"/>
  <c r="UI18" i="1" l="1"/>
  <c r="UJ19" i="1"/>
  <c r="CD8" i="3"/>
  <c r="CC9" i="3"/>
  <c r="DZ5" i="3"/>
  <c r="DY6" i="3"/>
  <c r="LM35" i="1"/>
  <c r="LL36" i="1"/>
  <c r="VE33" i="1"/>
  <c r="VE47" i="1" s="1"/>
  <c r="OM28" i="1"/>
  <c r="OL29" i="1"/>
  <c r="KE24" i="1"/>
  <c r="KF23" i="1"/>
  <c r="JC14" i="1"/>
  <c r="JB13" i="1"/>
  <c r="QK8" i="1"/>
  <c r="QJ9" i="1"/>
  <c r="UH18" i="1" l="1"/>
  <c r="UI19" i="1"/>
  <c r="EA5" i="3"/>
  <c r="DZ6" i="3"/>
  <c r="CE8" i="3"/>
  <c r="CD9" i="3"/>
  <c r="LN35" i="1"/>
  <c r="LM36" i="1"/>
  <c r="VF33" i="1"/>
  <c r="VF47" i="1" s="1"/>
  <c r="ON28" i="1"/>
  <c r="OM29" i="1"/>
  <c r="KF24" i="1"/>
  <c r="KG23" i="1"/>
  <c r="JD14" i="1"/>
  <c r="JC13" i="1"/>
  <c r="QL8" i="1"/>
  <c r="QK9" i="1"/>
  <c r="UG18" i="1" l="1"/>
  <c r="UH19" i="1"/>
  <c r="CF8" i="3"/>
  <c r="CE9" i="3"/>
  <c r="EB5" i="3"/>
  <c r="EA6" i="3"/>
  <c r="LN36" i="1"/>
  <c r="LO35" i="1"/>
  <c r="VG33" i="1"/>
  <c r="VG47" i="1" s="1"/>
  <c r="OO28" i="1"/>
  <c r="ON29" i="1"/>
  <c r="KG24" i="1"/>
  <c r="KH23" i="1"/>
  <c r="JE14" i="1"/>
  <c r="JD13" i="1"/>
  <c r="QM8" i="1"/>
  <c r="QL9" i="1"/>
  <c r="UF18" i="1" l="1"/>
  <c r="UG19" i="1"/>
  <c r="EC5" i="3"/>
  <c r="EB6" i="3"/>
  <c r="CG8" i="3"/>
  <c r="CF9" i="3"/>
  <c r="LP35" i="1"/>
  <c r="LO36" i="1"/>
  <c r="VH33" i="1"/>
  <c r="VH47" i="1" s="1"/>
  <c r="OP28" i="1"/>
  <c r="OO29" i="1"/>
  <c r="KI23" i="1"/>
  <c r="KH24" i="1"/>
  <c r="JF14" i="1"/>
  <c r="JE13" i="1"/>
  <c r="QN8" i="1"/>
  <c r="QM9" i="1"/>
  <c r="UE18" i="1" l="1"/>
  <c r="UF19" i="1"/>
  <c r="CH8" i="3"/>
  <c r="CG9" i="3"/>
  <c r="ED5" i="3"/>
  <c r="EC6" i="3"/>
  <c r="LQ35" i="1"/>
  <c r="LP36" i="1"/>
  <c r="VI33" i="1"/>
  <c r="VI47" i="1" s="1"/>
  <c r="OQ28" i="1"/>
  <c r="OP29" i="1"/>
  <c r="KJ23" i="1"/>
  <c r="KI24" i="1"/>
  <c r="JG14" i="1"/>
  <c r="JF13" i="1"/>
  <c r="QO8" i="1"/>
  <c r="QN9" i="1"/>
  <c r="UD18" i="1" l="1"/>
  <c r="UE19" i="1"/>
  <c r="EE5" i="3"/>
  <c r="ED6" i="3"/>
  <c r="CI8" i="3"/>
  <c r="CH9" i="3"/>
  <c r="LR35" i="1"/>
  <c r="LQ36" i="1"/>
  <c r="VJ33" i="1"/>
  <c r="VJ47" i="1" s="1"/>
  <c r="OR28" i="1"/>
  <c r="OQ29" i="1"/>
  <c r="KK23" i="1"/>
  <c r="KL23" i="1" s="1"/>
  <c r="KJ24" i="1"/>
  <c r="JH14" i="1"/>
  <c r="JG13" i="1"/>
  <c r="QP8" i="1"/>
  <c r="QO9" i="1"/>
  <c r="UC18" i="1" l="1"/>
  <c r="UD19" i="1"/>
  <c r="CJ8" i="3"/>
  <c r="CI9" i="3"/>
  <c r="EF5" i="3"/>
  <c r="EE6" i="3"/>
  <c r="LS35" i="1"/>
  <c r="LR36" i="1"/>
  <c r="VK33" i="1"/>
  <c r="VK47" i="1" s="1"/>
  <c r="OS28" i="1"/>
  <c r="OR29" i="1"/>
  <c r="KK24" i="1"/>
  <c r="JI14" i="1"/>
  <c r="JH13" i="1"/>
  <c r="QQ8" i="1"/>
  <c r="QP9" i="1"/>
  <c r="UB18" i="1" l="1"/>
  <c r="UC19" i="1"/>
  <c r="EG5" i="3"/>
  <c r="EF6" i="3"/>
  <c r="CK8" i="3"/>
  <c r="CJ9" i="3"/>
  <c r="LT35" i="1"/>
  <c r="LS36" i="1"/>
  <c r="VL33" i="1"/>
  <c r="VL47" i="1" s="1"/>
  <c r="OT28" i="1"/>
  <c r="OS29" i="1"/>
  <c r="KM23" i="1"/>
  <c r="KN23" i="1" s="1"/>
  <c r="KO23" i="1" s="1"/>
  <c r="KL24" i="1"/>
  <c r="JJ14" i="1"/>
  <c r="JI13" i="1"/>
  <c r="QR8" i="1"/>
  <c r="QQ9" i="1"/>
  <c r="UB19" i="1" l="1"/>
  <c r="UA18" i="1"/>
  <c r="CL8" i="3"/>
  <c r="CK9" i="3"/>
  <c r="EH5" i="3"/>
  <c r="EG6" i="3"/>
  <c r="LU35" i="1"/>
  <c r="LT36" i="1"/>
  <c r="VM33" i="1"/>
  <c r="VM47" i="1" s="1"/>
  <c r="OU28" i="1"/>
  <c r="OT29" i="1"/>
  <c r="KP23" i="1"/>
  <c r="KO24" i="1"/>
  <c r="KN24" i="1"/>
  <c r="KM24" i="1"/>
  <c r="JK14" i="1"/>
  <c r="JJ13" i="1"/>
  <c r="QS8" i="1"/>
  <c r="QR9" i="1"/>
  <c r="TZ18" i="1" l="1"/>
  <c r="UA19" i="1"/>
  <c r="EI5" i="3"/>
  <c r="EH6" i="3"/>
  <c r="CM8" i="3"/>
  <c r="CL9" i="3"/>
  <c r="LV35" i="1"/>
  <c r="LU36" i="1"/>
  <c r="VN33" i="1"/>
  <c r="OV28" i="1"/>
  <c r="OU29" i="1"/>
  <c r="KQ23" i="1"/>
  <c r="KP24" i="1"/>
  <c r="JL14" i="1"/>
  <c r="JK13" i="1"/>
  <c r="QS9" i="1"/>
  <c r="QT8" i="1"/>
  <c r="TY18" i="1" l="1"/>
  <c r="TZ19" i="1"/>
  <c r="CN8" i="3"/>
  <c r="CM9" i="3"/>
  <c r="EJ5" i="3"/>
  <c r="EI6" i="3"/>
  <c r="LV36" i="1"/>
  <c r="LW35" i="1"/>
  <c r="VO33" i="1"/>
  <c r="VO47" i="1" s="1"/>
  <c r="OW28" i="1"/>
  <c r="OV29" i="1"/>
  <c r="KR23" i="1"/>
  <c r="KQ24" i="1"/>
  <c r="JM14" i="1"/>
  <c r="JL13" i="1"/>
  <c r="QT9" i="1"/>
  <c r="QU8" i="1"/>
  <c r="TX18" i="1" l="1"/>
  <c r="TY19" i="1"/>
  <c r="EK5" i="3"/>
  <c r="EJ6" i="3"/>
  <c r="CO8" i="3"/>
  <c r="CN9" i="3"/>
  <c r="LX35" i="1"/>
  <c r="LW36" i="1"/>
  <c r="VP33" i="1"/>
  <c r="VP47" i="1" s="1"/>
  <c r="OX28" i="1"/>
  <c r="OW29" i="1"/>
  <c r="KS23" i="1"/>
  <c r="KR24" i="1"/>
  <c r="JN14" i="1"/>
  <c r="JM13" i="1"/>
  <c r="QU9" i="1"/>
  <c r="QV8" i="1"/>
  <c r="TW18" i="1" l="1"/>
  <c r="TX19" i="1"/>
  <c r="CP8" i="3"/>
  <c r="CO9" i="3"/>
  <c r="EL5" i="3"/>
  <c r="EK6" i="3"/>
  <c r="LX36" i="1"/>
  <c r="LY35" i="1"/>
  <c r="VQ33" i="1"/>
  <c r="VQ47" i="1" s="1"/>
  <c r="OY28" i="1"/>
  <c r="OX29" i="1"/>
  <c r="KT23" i="1"/>
  <c r="KS24" i="1"/>
  <c r="JO14" i="1"/>
  <c r="JN13" i="1"/>
  <c r="QW8" i="1"/>
  <c r="QV9" i="1"/>
  <c r="TV18" i="1" l="1"/>
  <c r="TW19" i="1"/>
  <c r="EM5" i="3"/>
  <c r="EL6" i="3"/>
  <c r="CQ8" i="3"/>
  <c r="CP9" i="3"/>
  <c r="LZ35" i="1"/>
  <c r="LY36" i="1"/>
  <c r="VR33" i="1"/>
  <c r="VR47" i="1" s="1"/>
  <c r="OZ28" i="1"/>
  <c r="OY29" i="1"/>
  <c r="KU23" i="1"/>
  <c r="KT24" i="1"/>
  <c r="JP14" i="1"/>
  <c r="JO13" i="1"/>
  <c r="QX8" i="1"/>
  <c r="QW9" i="1"/>
  <c r="TU18" i="1" l="1"/>
  <c r="TV19" i="1"/>
  <c r="CR8" i="3"/>
  <c r="CQ9" i="3"/>
  <c r="EN5" i="3"/>
  <c r="EM6" i="3"/>
  <c r="MA35" i="1"/>
  <c r="LZ36" i="1"/>
  <c r="VS33" i="1"/>
  <c r="VS47" i="1" s="1"/>
  <c r="PA28" i="1"/>
  <c r="OZ29" i="1"/>
  <c r="KV23" i="1"/>
  <c r="KU24" i="1"/>
  <c r="JQ14" i="1"/>
  <c r="JP13" i="1"/>
  <c r="QY8" i="1"/>
  <c r="QX9" i="1"/>
  <c r="TT18" i="1" l="1"/>
  <c r="TU19" i="1"/>
  <c r="CS8" i="3"/>
  <c r="CR9" i="3"/>
  <c r="EO5" i="3"/>
  <c r="EN6" i="3"/>
  <c r="MB35" i="1"/>
  <c r="MA36" i="1"/>
  <c r="VT33" i="1"/>
  <c r="VT47" i="1" s="1"/>
  <c r="PB28" i="1"/>
  <c r="PA29" i="1"/>
  <c r="KW23" i="1"/>
  <c r="KX23" i="1" s="1"/>
  <c r="KX25" i="1" s="1"/>
  <c r="KV24" i="1"/>
  <c r="JR14" i="1"/>
  <c r="JQ13" i="1"/>
  <c r="QZ8" i="1"/>
  <c r="QY9" i="1"/>
  <c r="TS18" i="1" l="1"/>
  <c r="TT19" i="1"/>
  <c r="EP5" i="3"/>
  <c r="EO6" i="3"/>
  <c r="CT8" i="3"/>
  <c r="CS9" i="3"/>
  <c r="MC35" i="1"/>
  <c r="MB36" i="1"/>
  <c r="VU33" i="1"/>
  <c r="VU47" i="1" s="1"/>
  <c r="PC28" i="1"/>
  <c r="PB29" i="1"/>
  <c r="KW24" i="1"/>
  <c r="JS14" i="1"/>
  <c r="JR13" i="1"/>
  <c r="RA8" i="1"/>
  <c r="QZ9" i="1"/>
  <c r="TR18" i="1" l="1"/>
  <c r="TS19" i="1"/>
  <c r="CU8" i="3"/>
  <c r="CT9" i="3"/>
  <c r="EQ5" i="3"/>
  <c r="EP6" i="3"/>
  <c r="MD35" i="1"/>
  <c r="MC36" i="1"/>
  <c r="VV33" i="1"/>
  <c r="VV47" i="1" s="1"/>
  <c r="PD28" i="1"/>
  <c r="PC29" i="1"/>
  <c r="KY23" i="1"/>
  <c r="JT14" i="1"/>
  <c r="JS13" i="1"/>
  <c r="RB8" i="1"/>
  <c r="RA9" i="1"/>
  <c r="TQ18" i="1" l="1"/>
  <c r="TR19" i="1"/>
  <c r="ER5" i="3"/>
  <c r="EQ6" i="3"/>
  <c r="CV8" i="3"/>
  <c r="CU9" i="3"/>
  <c r="ME35" i="1"/>
  <c r="MD36" i="1"/>
  <c r="VW33" i="1"/>
  <c r="VW47" i="1" s="1"/>
  <c r="PE28" i="1"/>
  <c r="PD29" i="1"/>
  <c r="KZ23" i="1"/>
  <c r="KY25" i="1"/>
  <c r="JU14" i="1"/>
  <c r="JT13" i="1"/>
  <c r="RC8" i="1"/>
  <c r="RB10" i="1"/>
  <c r="TP18" i="1" l="1"/>
  <c r="TP19" i="1" s="1"/>
  <c r="TQ19" i="1"/>
  <c r="CW8" i="3"/>
  <c r="CV9" i="3"/>
  <c r="ES5" i="3"/>
  <c r="ER6" i="3"/>
  <c r="MF35" i="1"/>
  <c r="ME36" i="1"/>
  <c r="VX33" i="1"/>
  <c r="VX47" i="1" s="1"/>
  <c r="PF28" i="1"/>
  <c r="PE29" i="1"/>
  <c r="LA23" i="1"/>
  <c r="KZ25" i="1"/>
  <c r="JV14" i="1"/>
  <c r="JU13" i="1"/>
  <c r="RD8" i="1"/>
  <c r="RC10" i="1"/>
  <c r="ET5" i="3" l="1"/>
  <c r="ES6" i="3"/>
  <c r="CX8" i="3"/>
  <c r="CW9" i="3"/>
  <c r="MG35" i="1"/>
  <c r="MF36" i="1"/>
  <c r="VY33" i="1"/>
  <c r="VY47" i="1" s="1"/>
  <c r="PG28" i="1"/>
  <c r="PF30" i="1"/>
  <c r="LB23" i="1"/>
  <c r="LA25" i="1"/>
  <c r="JW14" i="1"/>
  <c r="JV13" i="1"/>
  <c r="RE8" i="1"/>
  <c r="RD10" i="1"/>
  <c r="CY8" i="3" l="1"/>
  <c r="CX9" i="3"/>
  <c r="EU5" i="3"/>
  <c r="ET6" i="3"/>
  <c r="MH35" i="1"/>
  <c r="MG36" i="1"/>
  <c r="VZ33" i="1"/>
  <c r="VZ47" i="1" s="1"/>
  <c r="PH28" i="1"/>
  <c r="PG30" i="1"/>
  <c r="LC23" i="1"/>
  <c r="LB25" i="1"/>
  <c r="JX14" i="1"/>
  <c r="JW13" i="1"/>
  <c r="RF8" i="1"/>
  <c r="RE10" i="1"/>
  <c r="CZ8" i="3" l="1"/>
  <c r="CY9" i="3"/>
  <c r="EV5" i="3"/>
  <c r="EU6" i="3"/>
  <c r="MI35" i="1"/>
  <c r="MH36" i="1"/>
  <c r="WA33" i="1"/>
  <c r="WA47" i="1" s="1"/>
  <c r="PI28" i="1"/>
  <c r="PH30" i="1"/>
  <c r="LD23" i="1"/>
  <c r="LC25" i="1"/>
  <c r="JY14" i="1"/>
  <c r="JX13" i="1"/>
  <c r="RF10" i="1"/>
  <c r="RG8" i="1"/>
  <c r="EW5" i="3" l="1"/>
  <c r="EV6" i="3"/>
  <c r="DA8" i="3"/>
  <c r="CZ9" i="3"/>
  <c r="MJ35" i="1"/>
  <c r="MI36" i="1"/>
  <c r="WB33" i="1"/>
  <c r="WB47" i="1" s="1"/>
  <c r="PJ28" i="1"/>
  <c r="PI30" i="1"/>
  <c r="LE23" i="1"/>
  <c r="LD25" i="1"/>
  <c r="JZ14" i="1"/>
  <c r="JY13" i="1"/>
  <c r="RH8" i="1"/>
  <c r="RG10" i="1"/>
  <c r="DB8" i="3" l="1"/>
  <c r="DA9" i="3"/>
  <c r="EX5" i="3"/>
  <c r="EW6" i="3"/>
  <c r="MK35" i="1"/>
  <c r="MJ36" i="1"/>
  <c r="WC33" i="1"/>
  <c r="WC47" i="1" s="1"/>
  <c r="PK28" i="1"/>
  <c r="PJ30" i="1"/>
  <c r="LF23" i="1"/>
  <c r="LE25" i="1"/>
  <c r="KA14" i="1"/>
  <c r="JZ13" i="1"/>
  <c r="RI8" i="1"/>
  <c r="RH10" i="1"/>
  <c r="EY5" i="3" l="1"/>
  <c r="EX6" i="3"/>
  <c r="DC8" i="3"/>
  <c r="DB9" i="3"/>
  <c r="ML35" i="1"/>
  <c r="MK36" i="1"/>
  <c r="WD33" i="1"/>
  <c r="WD47" i="1" s="1"/>
  <c r="PL28" i="1"/>
  <c r="PK30" i="1"/>
  <c r="LG23" i="1"/>
  <c r="LF25" i="1"/>
  <c r="KB14" i="1"/>
  <c r="KA13" i="1"/>
  <c r="RJ8" i="1"/>
  <c r="RI10" i="1"/>
  <c r="DD8" i="3" l="1"/>
  <c r="DC9" i="3"/>
  <c r="EZ5" i="3"/>
  <c r="EY6" i="3"/>
  <c r="MM35" i="1"/>
  <c r="ML36" i="1"/>
  <c r="WE33" i="1"/>
  <c r="WE47" i="1" s="1"/>
  <c r="PM28" i="1"/>
  <c r="PL30" i="1"/>
  <c r="LH23" i="1"/>
  <c r="LG25" i="1"/>
  <c r="KC14" i="1"/>
  <c r="KB13" i="1"/>
  <c r="RK8" i="1"/>
  <c r="RJ10" i="1"/>
  <c r="FA5" i="3" l="1"/>
  <c r="EZ6" i="3"/>
  <c r="DE8" i="3"/>
  <c r="DD9" i="3"/>
  <c r="MN35" i="1"/>
  <c r="MM36" i="1"/>
  <c r="WF33" i="1"/>
  <c r="WF47" i="1" s="1"/>
  <c r="PN28" i="1"/>
  <c r="PM30" i="1"/>
  <c r="LI23" i="1"/>
  <c r="LJ23" i="1" s="1"/>
  <c r="LH25" i="1"/>
  <c r="KD14" i="1"/>
  <c r="KC13" i="1"/>
  <c r="RL8" i="1"/>
  <c r="RK10" i="1"/>
  <c r="DF8" i="3" l="1"/>
  <c r="DE9" i="3"/>
  <c r="FB5" i="3"/>
  <c r="FA6" i="3"/>
  <c r="MO35" i="1"/>
  <c r="MN36" i="1"/>
  <c r="WG33" i="1"/>
  <c r="WG47" i="1" s="1"/>
  <c r="PO28" i="1"/>
  <c r="PN30" i="1"/>
  <c r="LI25" i="1"/>
  <c r="KE14" i="1"/>
  <c r="KD13" i="1"/>
  <c r="RM8" i="1"/>
  <c r="RL10" i="1"/>
  <c r="FC5" i="3" l="1"/>
  <c r="FB6" i="3"/>
  <c r="DG8" i="3"/>
  <c r="DF9" i="3"/>
  <c r="MO36" i="1"/>
  <c r="MP35" i="1"/>
  <c r="WH33" i="1"/>
  <c r="WH47" i="1" s="1"/>
  <c r="PP28" i="1"/>
  <c r="PO30" i="1"/>
  <c r="LK23" i="1"/>
  <c r="LJ25" i="1"/>
  <c r="KF14" i="1"/>
  <c r="KE13" i="1"/>
  <c r="RN8" i="1"/>
  <c r="RM10" i="1"/>
  <c r="DH8" i="3" l="1"/>
  <c r="DG9" i="3"/>
  <c r="FC6" i="3"/>
  <c r="FD5" i="3"/>
  <c r="MP36" i="1"/>
  <c r="MQ35" i="1"/>
  <c r="WI33" i="1"/>
  <c r="PQ28" i="1"/>
  <c r="PP30" i="1"/>
  <c r="LL23" i="1"/>
  <c r="LK25" i="1"/>
  <c r="KG14" i="1"/>
  <c r="KF13" i="1"/>
  <c r="RO8" i="1"/>
  <c r="RN10" i="1"/>
  <c r="FD6" i="3" l="1"/>
  <c r="FE5" i="3"/>
  <c r="DI8" i="3"/>
  <c r="DH9" i="3"/>
  <c r="MR35" i="1"/>
  <c r="MQ36" i="1"/>
  <c r="WJ33" i="1"/>
  <c r="WI47" i="1"/>
  <c r="PR28" i="1"/>
  <c r="PQ30" i="1"/>
  <c r="LM23" i="1"/>
  <c r="LL25" i="1"/>
  <c r="KH14" i="1"/>
  <c r="KG13" i="1"/>
  <c r="RP8" i="1"/>
  <c r="RO10" i="1"/>
  <c r="DJ8" i="3" l="1"/>
  <c r="DI9" i="3"/>
  <c r="FF5" i="3"/>
  <c r="FE6" i="3"/>
  <c r="MS35" i="1"/>
  <c r="MR36" i="1"/>
  <c r="WK33" i="1"/>
  <c r="PS28" i="1"/>
  <c r="PR30" i="1"/>
  <c r="LN23" i="1"/>
  <c r="LM25" i="1"/>
  <c r="KI14" i="1"/>
  <c r="KH13" i="1"/>
  <c r="RQ8" i="1"/>
  <c r="RP10" i="1"/>
  <c r="FG5" i="3" l="1"/>
  <c r="FF6" i="3"/>
  <c r="DK8" i="3"/>
  <c r="DJ9" i="3"/>
  <c r="MT35" i="1"/>
  <c r="MS36" i="1"/>
  <c r="WL33" i="1"/>
  <c r="PT28" i="1"/>
  <c r="PS30" i="1"/>
  <c r="LO23" i="1"/>
  <c r="LN25" i="1"/>
  <c r="KJ14" i="1"/>
  <c r="KI13" i="1"/>
  <c r="RR8" i="1"/>
  <c r="RQ10" i="1"/>
  <c r="DL8" i="3" l="1"/>
  <c r="DK9" i="3"/>
  <c r="FH5" i="3"/>
  <c r="FG6" i="3"/>
  <c r="MU35" i="1"/>
  <c r="MT36" i="1"/>
  <c r="WM33" i="1"/>
  <c r="PU28" i="1"/>
  <c r="PT30" i="1"/>
  <c r="LP23" i="1"/>
  <c r="LO25" i="1"/>
  <c r="KK14" i="1"/>
  <c r="KJ13" i="1"/>
  <c r="RS8" i="1"/>
  <c r="RR10" i="1"/>
  <c r="FI5" i="3" l="1"/>
  <c r="FH6" i="3"/>
  <c r="DM8" i="3"/>
  <c r="DL9" i="3"/>
  <c r="MV35" i="1"/>
  <c r="MU36" i="1"/>
  <c r="PV28" i="1"/>
  <c r="PU30" i="1"/>
  <c r="LQ23" i="1"/>
  <c r="LP25" i="1"/>
  <c r="KL14" i="1"/>
  <c r="KK13" i="1"/>
  <c r="RT8" i="1"/>
  <c r="RS10" i="1"/>
  <c r="DN8" i="3" l="1"/>
  <c r="DM9" i="3"/>
  <c r="FJ5" i="3"/>
  <c r="FI6" i="3"/>
  <c r="MW35" i="1"/>
  <c r="MV36" i="1"/>
  <c r="WO33" i="1"/>
  <c r="PW28" i="1"/>
  <c r="PV30" i="1"/>
  <c r="LR23" i="1"/>
  <c r="LQ25" i="1"/>
  <c r="KM14" i="1"/>
  <c r="KL13" i="1"/>
  <c r="RU8" i="1"/>
  <c r="RT10" i="1"/>
  <c r="FK5" i="3" l="1"/>
  <c r="FJ6" i="3"/>
  <c r="DO8" i="3"/>
  <c r="DN9" i="3"/>
  <c r="MX35" i="1"/>
  <c r="MW36" i="1"/>
  <c r="WP33" i="1"/>
  <c r="PX28" i="1"/>
  <c r="PW30" i="1"/>
  <c r="LS23" i="1"/>
  <c r="LR25" i="1"/>
  <c r="KN14" i="1"/>
  <c r="KM13" i="1"/>
  <c r="RV8" i="1"/>
  <c r="RU10" i="1"/>
  <c r="DP8" i="3" l="1"/>
  <c r="DO9" i="3"/>
  <c r="FL5" i="3"/>
  <c r="FK6" i="3"/>
  <c r="MY35" i="1"/>
  <c r="MX36" i="1"/>
  <c r="WQ33" i="1"/>
  <c r="PY28" i="1"/>
  <c r="PX30" i="1"/>
  <c r="LT23" i="1"/>
  <c r="LS25" i="1"/>
  <c r="KO14" i="1"/>
  <c r="KN13" i="1"/>
  <c r="RW8" i="1"/>
  <c r="RV10" i="1"/>
  <c r="AA33" i="1" l="1"/>
  <c r="Y33" i="1" s="1"/>
  <c r="FM5" i="3"/>
  <c r="FL6" i="3"/>
  <c r="DQ8" i="3"/>
  <c r="DP9" i="3"/>
  <c r="MZ35" i="1"/>
  <c r="MY36" i="1"/>
  <c r="WR33" i="1"/>
  <c r="PZ28" i="1"/>
  <c r="PY30" i="1"/>
  <c r="LU23" i="1"/>
  <c r="LV23" i="1" s="1"/>
  <c r="LT25" i="1"/>
  <c r="KP14" i="1"/>
  <c r="KO13" i="1"/>
  <c r="RX8" i="1"/>
  <c r="RW10" i="1"/>
  <c r="DR8" i="3" l="1"/>
  <c r="DQ9" i="3"/>
  <c r="FN5" i="3"/>
  <c r="FM6" i="3"/>
  <c r="NA35" i="1"/>
  <c r="MZ36" i="1"/>
  <c r="WS33" i="1"/>
  <c r="H33" i="1" s="1"/>
  <c r="I33" i="1" s="1"/>
  <c r="QA28" i="1"/>
  <c r="PZ30" i="1"/>
  <c r="LU25" i="1"/>
  <c r="KQ14" i="1"/>
  <c r="KP13" i="1"/>
  <c r="RY8" i="1"/>
  <c r="RX10" i="1"/>
  <c r="FO5" i="3" l="1"/>
  <c r="FN6" i="3"/>
  <c r="DS8" i="3"/>
  <c r="DR9" i="3"/>
  <c r="NB35" i="1"/>
  <c r="NA36" i="1"/>
  <c r="WT33" i="1"/>
  <c r="QB28" i="1"/>
  <c r="QA30" i="1"/>
  <c r="LW23" i="1"/>
  <c r="LV25" i="1"/>
  <c r="KR14" i="1"/>
  <c r="KQ13" i="1"/>
  <c r="RZ8" i="1"/>
  <c r="RY10" i="1"/>
  <c r="DT8" i="3" l="1"/>
  <c r="DS9" i="3"/>
  <c r="FO6" i="3"/>
  <c r="FP5" i="3"/>
  <c r="NC35" i="1"/>
  <c r="NB36" i="1"/>
  <c r="WU33" i="1"/>
  <c r="QC28" i="1"/>
  <c r="QB30" i="1"/>
  <c r="LX23" i="1"/>
  <c r="LW25" i="1"/>
  <c r="KS14" i="1"/>
  <c r="KR13" i="1"/>
  <c r="SA8" i="1"/>
  <c r="RZ10" i="1"/>
  <c r="FQ5" i="3" l="1"/>
  <c r="FP6" i="3"/>
  <c r="DU8" i="3"/>
  <c r="DT9" i="3"/>
  <c r="ND35" i="1"/>
  <c r="NC36" i="1"/>
  <c r="WV33" i="1"/>
  <c r="QC30" i="1"/>
  <c r="QD28" i="1"/>
  <c r="LY23" i="1"/>
  <c r="LX25" i="1"/>
  <c r="KT14" i="1"/>
  <c r="KS13" i="1"/>
  <c r="SB8" i="1"/>
  <c r="SA10" i="1"/>
  <c r="DV8" i="3" l="1"/>
  <c r="DU9" i="3"/>
  <c r="FR5" i="3"/>
  <c r="FQ6" i="3"/>
  <c r="NE35" i="1"/>
  <c r="ND36" i="1"/>
  <c r="WW33" i="1"/>
  <c r="QE28" i="1"/>
  <c r="QD31" i="1"/>
  <c r="LZ23" i="1"/>
  <c r="LY25" i="1"/>
  <c r="KU14" i="1"/>
  <c r="KT13" i="1"/>
  <c r="SC8" i="1"/>
  <c r="SB10" i="1"/>
  <c r="DW8" i="3" l="1"/>
  <c r="DV9" i="3"/>
  <c r="FS5" i="3"/>
  <c r="FR6" i="3"/>
  <c r="NF35" i="1"/>
  <c r="NE36" i="1"/>
  <c r="WX33" i="1"/>
  <c r="QF28" i="1"/>
  <c r="QE31" i="1"/>
  <c r="MA23" i="1"/>
  <c r="LZ25" i="1"/>
  <c r="KV14" i="1"/>
  <c r="KU13" i="1"/>
  <c r="SD8" i="1"/>
  <c r="SC10" i="1"/>
  <c r="DX8" i="3" l="1"/>
  <c r="DW9" i="3"/>
  <c r="FT5" i="3"/>
  <c r="FS6" i="3"/>
  <c r="NG35" i="1"/>
  <c r="NF36" i="1"/>
  <c r="WY33" i="1"/>
  <c r="QG28" i="1"/>
  <c r="QF31" i="1"/>
  <c r="MB23" i="1"/>
  <c r="MA25" i="1"/>
  <c r="KW14" i="1"/>
  <c r="KV13" i="1"/>
  <c r="SE8" i="1"/>
  <c r="SD10" i="1"/>
  <c r="FU5" i="3" l="1"/>
  <c r="FT6" i="3"/>
  <c r="DY8" i="3"/>
  <c r="DX9" i="3"/>
  <c r="NH35" i="1"/>
  <c r="NG36" i="1"/>
  <c r="WZ33" i="1"/>
  <c r="QH28" i="1"/>
  <c r="QG31" i="1"/>
  <c r="MC23" i="1"/>
  <c r="MB25" i="1"/>
  <c r="KX14" i="1"/>
  <c r="KW13" i="1"/>
  <c r="SF8" i="1"/>
  <c r="SE10" i="1"/>
  <c r="DZ8" i="3" l="1"/>
  <c r="DY9" i="3"/>
  <c r="FV5" i="3"/>
  <c r="FU6" i="3"/>
  <c r="NI35" i="1"/>
  <c r="NH36" i="1"/>
  <c r="XA33" i="1"/>
  <c r="QI28" i="1"/>
  <c r="QH31" i="1"/>
  <c r="MD23" i="1"/>
  <c r="MC25" i="1"/>
  <c r="KY14" i="1"/>
  <c r="KX13" i="1"/>
  <c r="SG8" i="1"/>
  <c r="SF10" i="1"/>
  <c r="FW5" i="3" l="1"/>
  <c r="FV6" i="3"/>
  <c r="EA8" i="3"/>
  <c r="DZ9" i="3"/>
  <c r="NJ35" i="1"/>
  <c r="NI36" i="1"/>
  <c r="XB33" i="1"/>
  <c r="QJ28" i="1"/>
  <c r="QI31" i="1"/>
  <c r="ME23" i="1"/>
  <c r="MD25" i="1"/>
  <c r="KZ14" i="1"/>
  <c r="KY13" i="1"/>
  <c r="SH8" i="1"/>
  <c r="SG10" i="1"/>
  <c r="EB8" i="3" l="1"/>
  <c r="EA9" i="3"/>
  <c r="FX5" i="3"/>
  <c r="FW6" i="3"/>
  <c r="NK35" i="1"/>
  <c r="NJ36" i="1"/>
  <c r="XC33" i="1"/>
  <c r="QK28" i="1"/>
  <c r="QJ31" i="1"/>
  <c r="MF23" i="1"/>
  <c r="ME25" i="1"/>
  <c r="LA14" i="1"/>
  <c r="KZ13" i="1"/>
  <c r="SI8" i="1"/>
  <c r="SH10" i="1"/>
  <c r="FY5" i="3" l="1"/>
  <c r="FX6" i="3"/>
  <c r="EC8" i="3"/>
  <c r="EB9" i="3"/>
  <c r="NL35" i="1"/>
  <c r="NK36" i="1"/>
  <c r="XD33" i="1"/>
  <c r="QL28" i="1"/>
  <c r="QK31" i="1"/>
  <c r="MG23" i="1"/>
  <c r="MH23" i="1" s="1"/>
  <c r="MF25" i="1"/>
  <c r="LB14" i="1"/>
  <c r="LA13" i="1"/>
  <c r="SJ8" i="1"/>
  <c r="SI10" i="1"/>
  <c r="ED8" i="3" l="1"/>
  <c r="EC9" i="3"/>
  <c r="FZ5" i="3"/>
  <c r="FY6" i="3"/>
  <c r="NM35" i="1"/>
  <c r="NL36" i="1"/>
  <c r="XE33" i="1"/>
  <c r="QM28" i="1"/>
  <c r="QL31" i="1"/>
  <c r="MG25" i="1"/>
  <c r="LC14" i="1"/>
  <c r="LB13" i="1"/>
  <c r="SK8" i="1"/>
  <c r="SJ10" i="1"/>
  <c r="GA5" i="3" l="1"/>
  <c r="FZ6" i="3"/>
  <c r="EE8" i="3"/>
  <c r="ED9" i="3"/>
  <c r="NN35" i="1"/>
  <c r="NM36" i="1"/>
  <c r="XF33" i="1"/>
  <c r="XF47" i="1" s="1"/>
  <c r="QN28" i="1"/>
  <c r="QM31" i="1"/>
  <c r="MI23" i="1"/>
  <c r="MH25" i="1"/>
  <c r="LD14" i="1"/>
  <c r="LC13" i="1"/>
  <c r="SL8" i="1"/>
  <c r="SK10" i="1"/>
  <c r="EF8" i="3" l="1"/>
  <c r="EE9" i="3"/>
  <c r="GA6" i="3"/>
  <c r="GB5" i="3"/>
  <c r="NO35" i="1"/>
  <c r="NN36" i="1"/>
  <c r="XG33" i="1"/>
  <c r="XG47" i="1" s="1"/>
  <c r="QO28" i="1"/>
  <c r="QN31" i="1"/>
  <c r="MJ23" i="1"/>
  <c r="MI25" i="1"/>
  <c r="LE14" i="1"/>
  <c r="LD13" i="1"/>
  <c r="SM8" i="1"/>
  <c r="SL10" i="1"/>
  <c r="GC5" i="3" l="1"/>
  <c r="GB6" i="3"/>
  <c r="EG8" i="3"/>
  <c r="EF9" i="3"/>
  <c r="NP35" i="1"/>
  <c r="NO36" i="1"/>
  <c r="XH33" i="1"/>
  <c r="XH47" i="1" s="1"/>
  <c r="QP28" i="1"/>
  <c r="QO31" i="1"/>
  <c r="MK23" i="1"/>
  <c r="MJ25" i="1"/>
  <c r="LF14" i="1"/>
  <c r="LE13" i="1"/>
  <c r="SN8" i="1"/>
  <c r="SM10" i="1"/>
  <c r="EH8" i="3" l="1"/>
  <c r="EG9" i="3"/>
  <c r="GD5" i="3"/>
  <c r="GC6" i="3"/>
  <c r="NQ35" i="1"/>
  <c r="NP36" i="1"/>
  <c r="XI33" i="1"/>
  <c r="XI47" i="1" s="1"/>
  <c r="QQ28" i="1"/>
  <c r="QP31" i="1"/>
  <c r="ML23" i="1"/>
  <c r="MK25" i="1"/>
  <c r="SG40" i="1"/>
  <c r="LG14" i="1"/>
  <c r="LF13" i="1"/>
  <c r="SO8" i="1"/>
  <c r="SN10" i="1"/>
  <c r="GE5" i="3" l="1"/>
  <c r="GD6" i="3"/>
  <c r="EI8" i="3"/>
  <c r="EH9" i="3"/>
  <c r="NR35" i="1"/>
  <c r="NQ36" i="1"/>
  <c r="XJ33" i="1"/>
  <c r="XJ47" i="1" s="1"/>
  <c r="QR28" i="1"/>
  <c r="QQ31" i="1"/>
  <c r="MM23" i="1"/>
  <c r="ML25" i="1"/>
  <c r="SH40" i="1"/>
  <c r="LH14" i="1"/>
  <c r="LG13" i="1"/>
  <c r="SP8" i="1"/>
  <c r="SO10" i="1"/>
  <c r="EJ8" i="3" l="1"/>
  <c r="EI9" i="3"/>
  <c r="GF5" i="3"/>
  <c r="GE6" i="3"/>
  <c r="NS35" i="1"/>
  <c r="NR36" i="1"/>
  <c r="XK33" i="1"/>
  <c r="XK47" i="1" s="1"/>
  <c r="QS28" i="1"/>
  <c r="QR31" i="1"/>
  <c r="MN23" i="1"/>
  <c r="MM25" i="1"/>
  <c r="SI40" i="1"/>
  <c r="LI14" i="1"/>
  <c r="LH13" i="1"/>
  <c r="SQ8" i="1"/>
  <c r="SP10" i="1"/>
  <c r="GG5" i="3" l="1"/>
  <c r="GF6" i="3"/>
  <c r="EK8" i="3"/>
  <c r="EJ9" i="3"/>
  <c r="NT35" i="1"/>
  <c r="NS36" i="1"/>
  <c r="XL33" i="1"/>
  <c r="XL47" i="1" s="1"/>
  <c r="QT28" i="1"/>
  <c r="QS31" i="1"/>
  <c r="MO23" i="1"/>
  <c r="MN25" i="1"/>
  <c r="SJ40" i="1"/>
  <c r="LJ14" i="1"/>
  <c r="LI13" i="1"/>
  <c r="SR8" i="1"/>
  <c r="SQ10" i="1"/>
  <c r="EL8" i="3" l="1"/>
  <c r="EK9" i="3"/>
  <c r="GH5" i="3"/>
  <c r="GG6" i="3"/>
  <c r="NT36" i="1"/>
  <c r="NU35" i="1"/>
  <c r="XM33" i="1"/>
  <c r="XM47" i="1" s="1"/>
  <c r="QU28" i="1"/>
  <c r="QT31" i="1"/>
  <c r="MP23" i="1"/>
  <c r="MO25" i="1"/>
  <c r="SK40" i="1"/>
  <c r="LK14" i="1"/>
  <c r="LJ13" i="1"/>
  <c r="SS8" i="1"/>
  <c r="SR10" i="1"/>
  <c r="GI5" i="3" l="1"/>
  <c r="GH6" i="3"/>
  <c r="EM8" i="3"/>
  <c r="EL9" i="3"/>
  <c r="NV35" i="1"/>
  <c r="NU36" i="1"/>
  <c r="XN33" i="1"/>
  <c r="XN47" i="1" s="1"/>
  <c r="QV28" i="1"/>
  <c r="QU31" i="1"/>
  <c r="MQ23" i="1"/>
  <c r="MP25" i="1"/>
  <c r="SL40" i="1"/>
  <c r="LL14" i="1"/>
  <c r="LK13" i="1"/>
  <c r="ST8" i="1"/>
  <c r="SS10" i="1"/>
  <c r="EN8" i="3" l="1"/>
  <c r="EM9" i="3"/>
  <c r="GJ5" i="3"/>
  <c r="GI6" i="3"/>
  <c r="NV36" i="1"/>
  <c r="NW35" i="1"/>
  <c r="XO33" i="1"/>
  <c r="XO47" i="1" s="1"/>
  <c r="QW28" i="1"/>
  <c r="QV31" i="1"/>
  <c r="MR23" i="1"/>
  <c r="MQ25" i="1"/>
  <c r="SM40" i="1"/>
  <c r="LM14" i="1"/>
  <c r="LL13" i="1"/>
  <c r="SU8" i="1"/>
  <c r="ST10" i="1"/>
  <c r="GK5" i="3" l="1"/>
  <c r="GJ6" i="3"/>
  <c r="EO8" i="3"/>
  <c r="EN9" i="3"/>
  <c r="NX35" i="1"/>
  <c r="NW36" i="1"/>
  <c r="XP33" i="1"/>
  <c r="XP47" i="1" s="1"/>
  <c r="QX28" i="1"/>
  <c r="QW31" i="1"/>
  <c r="MS23" i="1"/>
  <c r="MT23" i="1" s="1"/>
  <c r="MR25" i="1"/>
  <c r="SN40" i="1"/>
  <c r="LN14" i="1"/>
  <c r="LM13" i="1"/>
  <c r="SV8" i="1"/>
  <c r="SU10" i="1"/>
  <c r="EP8" i="3" l="1"/>
  <c r="EO9" i="3"/>
  <c r="GL5" i="3"/>
  <c r="GK6" i="3"/>
  <c r="NY35" i="1"/>
  <c r="NX36" i="1"/>
  <c r="XQ33" i="1"/>
  <c r="XQ47" i="1" s="1"/>
  <c r="QY28" i="1"/>
  <c r="QX31" i="1"/>
  <c r="MS25" i="1"/>
  <c r="SO40" i="1"/>
  <c r="LO14" i="1"/>
  <c r="LN13" i="1"/>
  <c r="SW8" i="1"/>
  <c r="SV10" i="1"/>
  <c r="GM5" i="3" l="1"/>
  <c r="GL6" i="3"/>
  <c r="EQ8" i="3"/>
  <c r="EP9" i="3"/>
  <c r="NZ35" i="1"/>
  <c r="NY36" i="1"/>
  <c r="XR33" i="1"/>
  <c r="XR47" i="1" s="1"/>
  <c r="QZ28" i="1"/>
  <c r="QY31" i="1"/>
  <c r="MU23" i="1"/>
  <c r="MT25" i="1"/>
  <c r="SP40" i="1"/>
  <c r="LP14" i="1"/>
  <c r="LO13" i="1"/>
  <c r="SX8" i="1"/>
  <c r="SW10" i="1"/>
  <c r="ER8" i="3" l="1"/>
  <c r="EQ9" i="3"/>
  <c r="GM6" i="3"/>
  <c r="GN5" i="3"/>
  <c r="OA35" i="1"/>
  <c r="NZ36" i="1"/>
  <c r="XS33" i="1"/>
  <c r="XS47" i="1" s="1"/>
  <c r="RA28" i="1"/>
  <c r="QZ31" i="1"/>
  <c r="MV23" i="1"/>
  <c r="MU25" i="1"/>
  <c r="SQ40" i="1"/>
  <c r="LQ14" i="1"/>
  <c r="LP13" i="1"/>
  <c r="SY8" i="1"/>
  <c r="SX10" i="1"/>
  <c r="GO5" i="3" l="1"/>
  <c r="GN6" i="3"/>
  <c r="ES8" i="3"/>
  <c r="ER9" i="3"/>
  <c r="OB35" i="1"/>
  <c r="OA36" i="1"/>
  <c r="XT33" i="1"/>
  <c r="XT47" i="1" s="1"/>
  <c r="RB28" i="1"/>
  <c r="RA31" i="1"/>
  <c r="MW23" i="1"/>
  <c r="MV25" i="1"/>
  <c r="SR40" i="1"/>
  <c r="LR14" i="1"/>
  <c r="LQ13" i="1"/>
  <c r="SZ8" i="1"/>
  <c r="SY10" i="1"/>
  <c r="ET8" i="3" l="1"/>
  <c r="ES9" i="3"/>
  <c r="GP5" i="3"/>
  <c r="GO6" i="3"/>
  <c r="OC35" i="1"/>
  <c r="OB36" i="1"/>
  <c r="XU33" i="1"/>
  <c r="XU47" i="1" s="1"/>
  <c r="RC28" i="1"/>
  <c r="RB31" i="1"/>
  <c r="MX23" i="1"/>
  <c r="MW25" i="1"/>
  <c r="SS40" i="1"/>
  <c r="LS14" i="1"/>
  <c r="LR13" i="1"/>
  <c r="TA8" i="1"/>
  <c r="SZ10" i="1"/>
  <c r="GQ5" i="3" l="1"/>
  <c r="GP6" i="3"/>
  <c r="EU8" i="3"/>
  <c r="ET9" i="3"/>
  <c r="OD35" i="1"/>
  <c r="OC36" i="1"/>
  <c r="XV33" i="1"/>
  <c r="XV47" i="1" s="1"/>
  <c r="RD28" i="1"/>
  <c r="RC31" i="1"/>
  <c r="MY23" i="1"/>
  <c r="MX25" i="1"/>
  <c r="ST40" i="1"/>
  <c r="LT14" i="1"/>
  <c r="LS13" i="1"/>
  <c r="TB8" i="1"/>
  <c r="TA10" i="1"/>
  <c r="EV8" i="3" l="1"/>
  <c r="EU9" i="3"/>
  <c r="GR5" i="3"/>
  <c r="GQ6" i="3"/>
  <c r="OE35" i="1"/>
  <c r="OD36" i="1"/>
  <c r="XW33" i="1"/>
  <c r="XW47" i="1" s="1"/>
  <c r="RE28" i="1"/>
  <c r="RD31" i="1"/>
  <c r="MZ23" i="1"/>
  <c r="MY25" i="1"/>
  <c r="SU40" i="1"/>
  <c r="LU14" i="1"/>
  <c r="LT13" i="1"/>
  <c r="TC8" i="1"/>
  <c r="TB10" i="1"/>
  <c r="GS5" i="3" l="1"/>
  <c r="GR6" i="3"/>
  <c r="EW8" i="3"/>
  <c r="EV9" i="3"/>
  <c r="OF35" i="1"/>
  <c r="OE36" i="1"/>
  <c r="XX33" i="1"/>
  <c r="XX47" i="1" s="1"/>
  <c r="RF28" i="1"/>
  <c r="RE31" i="1"/>
  <c r="NA23" i="1"/>
  <c r="MZ25" i="1"/>
  <c r="SV40" i="1"/>
  <c r="LV14" i="1"/>
  <c r="LU13" i="1"/>
  <c r="TD8" i="1"/>
  <c r="TC10" i="1"/>
  <c r="EX8" i="3" l="1"/>
  <c r="EW9" i="3"/>
  <c r="GT5" i="3"/>
  <c r="GS6" i="3"/>
  <c r="OG35" i="1"/>
  <c r="OF36" i="1"/>
  <c r="XY33" i="1"/>
  <c r="XY47" i="1" s="1"/>
  <c r="RG28" i="1"/>
  <c r="RF31" i="1"/>
  <c r="NB23" i="1"/>
  <c r="NA25" i="1"/>
  <c r="SW40" i="1"/>
  <c r="LW14" i="1"/>
  <c r="LV13" i="1"/>
  <c r="TE8" i="1"/>
  <c r="TD10" i="1"/>
  <c r="GU5" i="3" l="1"/>
  <c r="GT6" i="3"/>
  <c r="EY8" i="3"/>
  <c r="EX9" i="3"/>
  <c r="OH35" i="1"/>
  <c r="OG36" i="1"/>
  <c r="XZ33" i="1"/>
  <c r="XZ47" i="1" s="1"/>
  <c r="RH28" i="1"/>
  <c r="RG31" i="1"/>
  <c r="NC23" i="1"/>
  <c r="NB25" i="1"/>
  <c r="SX40" i="1"/>
  <c r="LX14" i="1"/>
  <c r="LW13" i="1"/>
  <c r="TF8" i="1"/>
  <c r="TE10" i="1"/>
  <c r="EZ8" i="3" l="1"/>
  <c r="EY9" i="3"/>
  <c r="GV5" i="3"/>
  <c r="GU6" i="3"/>
  <c r="OI35" i="1"/>
  <c r="OH36" i="1"/>
  <c r="YA33" i="1"/>
  <c r="YA47" i="1" s="1"/>
  <c r="RI28" i="1"/>
  <c r="RH31" i="1"/>
  <c r="ND23" i="1"/>
  <c r="NC25" i="1"/>
  <c r="SY40" i="1"/>
  <c r="LY14" i="1"/>
  <c r="LX13" i="1"/>
  <c r="TG8" i="1"/>
  <c r="TF10" i="1"/>
  <c r="GW5" i="3" l="1"/>
  <c r="GV6" i="3"/>
  <c r="FA8" i="3"/>
  <c r="EZ9" i="3"/>
  <c r="OJ35" i="1"/>
  <c r="OI36" i="1"/>
  <c r="YB33" i="1"/>
  <c r="YB47" i="1" s="1"/>
  <c r="RJ28" i="1"/>
  <c r="RI31" i="1"/>
  <c r="NE23" i="1"/>
  <c r="NF23" i="1" s="1"/>
  <c r="ND25" i="1"/>
  <c r="SZ40" i="1"/>
  <c r="LZ14" i="1"/>
  <c r="LY13" i="1"/>
  <c r="TH8" i="1"/>
  <c r="TG10" i="1"/>
  <c r="FB8" i="3" l="1"/>
  <c r="FA9" i="3"/>
  <c r="GX5" i="3"/>
  <c r="GW6" i="3"/>
  <c r="OK35" i="1"/>
  <c r="OJ36" i="1"/>
  <c r="YC33" i="1"/>
  <c r="YC47" i="1" s="1"/>
  <c r="RK28" i="1"/>
  <c r="RJ31" i="1"/>
  <c r="NE25" i="1"/>
  <c r="TA40" i="1"/>
  <c r="MA14" i="1"/>
  <c r="LZ13" i="1"/>
  <c r="TI8" i="1"/>
  <c r="TH10" i="1"/>
  <c r="GY5" i="3" l="1"/>
  <c r="GX6" i="3"/>
  <c r="FC8" i="3"/>
  <c r="FB9" i="3"/>
  <c r="OL35" i="1"/>
  <c r="OK36" i="1"/>
  <c r="YD33" i="1"/>
  <c r="YD47" i="1" s="1"/>
  <c r="RL28" i="1"/>
  <c r="RK31" i="1"/>
  <c r="NG23" i="1"/>
  <c r="NF26" i="1"/>
  <c r="TB40" i="1"/>
  <c r="MB14" i="1"/>
  <c r="MA13" i="1"/>
  <c r="TJ8" i="1"/>
  <c r="TI10" i="1"/>
  <c r="FD8" i="3" l="1"/>
  <c r="FC9" i="3"/>
  <c r="GY6" i="3"/>
  <c r="GZ5" i="3"/>
  <c r="OM35" i="1"/>
  <c r="OL36" i="1"/>
  <c r="YE33" i="1"/>
  <c r="YE47" i="1" s="1"/>
  <c r="RM28" i="1"/>
  <c r="RL31" i="1"/>
  <c r="NH23" i="1"/>
  <c r="NG26" i="1"/>
  <c r="TC40" i="1"/>
  <c r="MC14" i="1"/>
  <c r="MB13" i="1"/>
  <c r="TK8" i="1"/>
  <c r="TJ10" i="1"/>
  <c r="HA5" i="3" l="1"/>
  <c r="GZ6" i="3"/>
  <c r="FE8" i="3"/>
  <c r="FD9" i="3"/>
  <c r="ON35" i="1"/>
  <c r="ON37" i="1" s="1"/>
  <c r="OM36" i="1"/>
  <c r="YF33" i="1"/>
  <c r="YF47" i="1" s="1"/>
  <c r="RN28" i="1"/>
  <c r="RO28" i="1" s="1"/>
  <c r="RM31" i="1"/>
  <c r="NI23" i="1"/>
  <c r="NH26" i="1"/>
  <c r="TD40" i="1"/>
  <c r="MD14" i="1"/>
  <c r="MC13" i="1"/>
  <c r="TL8" i="1"/>
  <c r="TK10" i="1"/>
  <c r="FF8" i="3" l="1"/>
  <c r="FE9" i="3"/>
  <c r="HB5" i="3"/>
  <c r="HA6" i="3"/>
  <c r="OO35" i="1"/>
  <c r="OO37" i="1" s="1"/>
  <c r="YG33" i="1"/>
  <c r="YG47" i="1" s="1"/>
  <c r="RP28" i="1"/>
  <c r="RO32" i="1"/>
  <c r="RN32" i="1"/>
  <c r="NJ23" i="1"/>
  <c r="NI26" i="1"/>
  <c r="TE40" i="1"/>
  <c r="ME14" i="1"/>
  <c r="MD13" i="1"/>
  <c r="TM8" i="1"/>
  <c r="TL10" i="1"/>
  <c r="HC5" i="3" l="1"/>
  <c r="HB6" i="3"/>
  <c r="FG8" i="3"/>
  <c r="FF9" i="3"/>
  <c r="OP35" i="1"/>
  <c r="OP37" i="1" s="1"/>
  <c r="YH33" i="1"/>
  <c r="YH47" i="1" s="1"/>
  <c r="RP32" i="1"/>
  <c r="RQ28" i="1"/>
  <c r="NK23" i="1"/>
  <c r="NJ26" i="1"/>
  <c r="TF40" i="1"/>
  <c r="TF41" i="1" s="1"/>
  <c r="ME13" i="1"/>
  <c r="MF17" i="1"/>
  <c r="MG17" i="1" s="1"/>
  <c r="MH17" i="1" s="1"/>
  <c r="MI17" i="1" s="1"/>
  <c r="MJ17" i="1" s="1"/>
  <c r="MK17" i="1" s="1"/>
  <c r="ML17" i="1" s="1"/>
  <c r="MM17" i="1" s="1"/>
  <c r="MN17" i="1" s="1"/>
  <c r="MO17" i="1" s="1"/>
  <c r="MP17" i="1" s="1"/>
  <c r="MQ17" i="1" s="1"/>
  <c r="MR17" i="1" s="1"/>
  <c r="MS17" i="1" s="1"/>
  <c r="MT17" i="1" s="1"/>
  <c r="MU17" i="1" s="1"/>
  <c r="MV17" i="1" s="1"/>
  <c r="MW17" i="1" s="1"/>
  <c r="MX17" i="1" s="1"/>
  <c r="MY17" i="1" s="1"/>
  <c r="MZ17" i="1" s="1"/>
  <c r="NA17" i="1" s="1"/>
  <c r="NB17" i="1" s="1"/>
  <c r="NC17" i="1" s="1"/>
  <c r="ND17" i="1" s="1"/>
  <c r="NE17" i="1" s="1"/>
  <c r="NF17" i="1" s="1"/>
  <c r="NG17" i="1" s="1"/>
  <c r="NH17" i="1" s="1"/>
  <c r="NI17" i="1" s="1"/>
  <c r="NJ17" i="1" s="1"/>
  <c r="NK17" i="1" s="1"/>
  <c r="NL17" i="1" s="1"/>
  <c r="NM17" i="1" s="1"/>
  <c r="NN17" i="1" s="1"/>
  <c r="NO17" i="1" s="1"/>
  <c r="NP17" i="1" s="1"/>
  <c r="NQ17" i="1" s="1"/>
  <c r="NR17" i="1" s="1"/>
  <c r="NS17" i="1" s="1"/>
  <c r="NT17" i="1" s="1"/>
  <c r="NU17" i="1" s="1"/>
  <c r="NV17" i="1" s="1"/>
  <c r="NW17" i="1" s="1"/>
  <c r="NX17" i="1" s="1"/>
  <c r="NY17" i="1" s="1"/>
  <c r="NZ17" i="1" s="1"/>
  <c r="OA17" i="1" s="1"/>
  <c r="OB17" i="1" s="1"/>
  <c r="OC17" i="1" s="1"/>
  <c r="OD17" i="1" s="1"/>
  <c r="OE17" i="1" s="1"/>
  <c r="OF17" i="1" s="1"/>
  <c r="OG17" i="1" s="1"/>
  <c r="OH17" i="1" s="1"/>
  <c r="OI17" i="1" s="1"/>
  <c r="OJ17" i="1" s="1"/>
  <c r="OK17" i="1" s="1"/>
  <c r="OL17" i="1" s="1"/>
  <c r="OM17" i="1" s="1"/>
  <c r="ON17" i="1" s="1"/>
  <c r="OO17" i="1" s="1"/>
  <c r="OP17" i="1" s="1"/>
  <c r="OQ17" i="1" s="1"/>
  <c r="OR17" i="1" s="1"/>
  <c r="OS17" i="1" s="1"/>
  <c r="OT17" i="1" s="1"/>
  <c r="OU17" i="1" s="1"/>
  <c r="OV17" i="1" s="1"/>
  <c r="OW17" i="1" s="1"/>
  <c r="OX17" i="1" s="1"/>
  <c r="OY17" i="1" s="1"/>
  <c r="OZ17" i="1" s="1"/>
  <c r="PA17" i="1" s="1"/>
  <c r="PB17" i="1" s="1"/>
  <c r="PC17" i="1" s="1"/>
  <c r="PD17" i="1" s="1"/>
  <c r="PE17" i="1" s="1"/>
  <c r="PF17" i="1" s="1"/>
  <c r="PG17" i="1" s="1"/>
  <c r="PH17" i="1" s="1"/>
  <c r="PI17" i="1" s="1"/>
  <c r="PJ17" i="1" s="1"/>
  <c r="PK17" i="1" s="1"/>
  <c r="MF16" i="1"/>
  <c r="MG16" i="1" s="1"/>
  <c r="MH16" i="1" s="1"/>
  <c r="MI16" i="1" s="1"/>
  <c r="MJ16" i="1" s="1"/>
  <c r="MK16" i="1" s="1"/>
  <c r="ML16" i="1" s="1"/>
  <c r="MM16" i="1" s="1"/>
  <c r="MN16" i="1" s="1"/>
  <c r="MO16" i="1" s="1"/>
  <c r="MP16" i="1" s="1"/>
  <c r="MQ16" i="1" s="1"/>
  <c r="MR16" i="1" s="1"/>
  <c r="MS16" i="1" s="1"/>
  <c r="MT16" i="1" s="1"/>
  <c r="MU16" i="1" s="1"/>
  <c r="MV16" i="1" s="1"/>
  <c r="MW16" i="1" s="1"/>
  <c r="MX16" i="1" s="1"/>
  <c r="MY16" i="1" s="1"/>
  <c r="MZ16" i="1" s="1"/>
  <c r="NA16" i="1" s="1"/>
  <c r="NB16" i="1" s="1"/>
  <c r="NC16" i="1" s="1"/>
  <c r="ND16" i="1" s="1"/>
  <c r="NE16" i="1" s="1"/>
  <c r="NF16" i="1" s="1"/>
  <c r="NG16" i="1" s="1"/>
  <c r="NH16" i="1" s="1"/>
  <c r="NI16" i="1" s="1"/>
  <c r="NJ16" i="1" s="1"/>
  <c r="NK16" i="1" s="1"/>
  <c r="NL16" i="1" s="1"/>
  <c r="NM16" i="1" s="1"/>
  <c r="NN16" i="1" s="1"/>
  <c r="NO16" i="1" s="1"/>
  <c r="NP16" i="1" s="1"/>
  <c r="NQ16" i="1" s="1"/>
  <c r="NR16" i="1" s="1"/>
  <c r="NS16" i="1" s="1"/>
  <c r="NT16" i="1" s="1"/>
  <c r="NU16" i="1" s="1"/>
  <c r="NV16" i="1" s="1"/>
  <c r="NW16" i="1" s="1"/>
  <c r="NX16" i="1" s="1"/>
  <c r="NY16" i="1" s="1"/>
  <c r="NZ16" i="1" s="1"/>
  <c r="OA16" i="1" s="1"/>
  <c r="OB16" i="1" s="1"/>
  <c r="OC16" i="1" s="1"/>
  <c r="OD16" i="1" s="1"/>
  <c r="OE16" i="1" s="1"/>
  <c r="OF16" i="1" s="1"/>
  <c r="OG16" i="1" s="1"/>
  <c r="OH16" i="1" s="1"/>
  <c r="OI16" i="1" s="1"/>
  <c r="OJ16" i="1" s="1"/>
  <c r="OK16" i="1" s="1"/>
  <c r="OL16" i="1" s="1"/>
  <c r="OM16" i="1" s="1"/>
  <c r="ON16" i="1" s="1"/>
  <c r="OO16" i="1" s="1"/>
  <c r="OP16" i="1" s="1"/>
  <c r="OQ16" i="1" s="1"/>
  <c r="OR16" i="1" s="1"/>
  <c r="OS16" i="1" s="1"/>
  <c r="OT16" i="1" s="1"/>
  <c r="OU16" i="1" s="1"/>
  <c r="OV16" i="1" s="1"/>
  <c r="OW16" i="1" s="1"/>
  <c r="OX16" i="1" s="1"/>
  <c r="OY16" i="1" s="1"/>
  <c r="OZ16" i="1" s="1"/>
  <c r="PA16" i="1" s="1"/>
  <c r="PB16" i="1" s="1"/>
  <c r="PC16" i="1" s="1"/>
  <c r="PD16" i="1" s="1"/>
  <c r="PE16" i="1" s="1"/>
  <c r="PF16" i="1" s="1"/>
  <c r="PG16" i="1" s="1"/>
  <c r="PH16" i="1" s="1"/>
  <c r="PI16" i="1" s="1"/>
  <c r="PJ16" i="1" s="1"/>
  <c r="PK16" i="1" s="1"/>
  <c r="PL16" i="1" s="1"/>
  <c r="MF15" i="1"/>
  <c r="TN8" i="1"/>
  <c r="TM10" i="1"/>
  <c r="PM16" i="1" l="1"/>
  <c r="PL18" i="1"/>
  <c r="FH8" i="3"/>
  <c r="FG9" i="3"/>
  <c r="HD5" i="3"/>
  <c r="HC6" i="3"/>
  <c r="OQ35" i="1"/>
  <c r="OQ37" i="1" s="1"/>
  <c r="YI33" i="1"/>
  <c r="YI47" i="1" s="1"/>
  <c r="RR28" i="1"/>
  <c r="RQ32" i="1"/>
  <c r="NL23" i="1"/>
  <c r="NK26" i="1"/>
  <c r="TG40" i="1"/>
  <c r="TG41" i="1" s="1"/>
  <c r="MG15" i="1"/>
  <c r="MF13" i="1"/>
  <c r="TN11" i="1"/>
  <c r="TO8" i="1"/>
  <c r="PN16" i="1" l="1"/>
  <c r="PM18" i="1"/>
  <c r="HE5" i="3"/>
  <c r="HD6" i="3"/>
  <c r="FI8" i="3"/>
  <c r="FH9" i="3"/>
  <c r="OR35" i="1"/>
  <c r="OR37" i="1" s="1"/>
  <c r="YJ33" i="1"/>
  <c r="YJ47" i="1" s="1"/>
  <c r="RS28" i="1"/>
  <c r="RR32" i="1"/>
  <c r="NM23" i="1"/>
  <c r="NL26" i="1"/>
  <c r="TH40" i="1"/>
  <c r="TH41" i="1" s="1"/>
  <c r="MH15" i="1"/>
  <c r="MG13" i="1"/>
  <c r="TO11" i="1"/>
  <c r="TP8" i="1"/>
  <c r="PO16" i="1" l="1"/>
  <c r="PN18" i="1"/>
  <c r="FJ8" i="3"/>
  <c r="FI9" i="3"/>
  <c r="HF5" i="3"/>
  <c r="HE6" i="3"/>
  <c r="OS35" i="1"/>
  <c r="OS37" i="1" s="1"/>
  <c r="YK33" i="1"/>
  <c r="YK47" i="1" s="1"/>
  <c r="RT28" i="1"/>
  <c r="RS32" i="1"/>
  <c r="NN23" i="1"/>
  <c r="NM26" i="1"/>
  <c r="TI40" i="1"/>
  <c r="TI41" i="1" s="1"/>
  <c r="MI15" i="1"/>
  <c r="MH13" i="1"/>
  <c r="TQ8" i="1"/>
  <c r="TP11" i="1"/>
  <c r="PP16" i="1" l="1"/>
  <c r="PO18" i="1"/>
  <c r="HG5" i="3"/>
  <c r="HF6" i="3"/>
  <c r="FK8" i="3"/>
  <c r="FJ9" i="3"/>
  <c r="OT35" i="1"/>
  <c r="OT37" i="1" s="1"/>
  <c r="YL33" i="1"/>
  <c r="YL47" i="1" s="1"/>
  <c r="RU28" i="1"/>
  <c r="RT32" i="1"/>
  <c r="NO23" i="1"/>
  <c r="NN26" i="1"/>
  <c r="TJ40" i="1"/>
  <c r="TJ41" i="1" s="1"/>
  <c r="MJ15" i="1"/>
  <c r="MI13" i="1"/>
  <c r="TR8" i="1"/>
  <c r="TQ11" i="1"/>
  <c r="PQ16" i="1" l="1"/>
  <c r="PP18" i="1"/>
  <c r="FL8" i="3"/>
  <c r="FK9" i="3"/>
  <c r="HH5" i="3"/>
  <c r="HG6" i="3"/>
  <c r="OU35" i="1"/>
  <c r="OU37" i="1" s="1"/>
  <c r="YM33" i="1"/>
  <c r="YM47" i="1" s="1"/>
  <c r="RU32" i="1"/>
  <c r="RV28" i="1"/>
  <c r="NP23" i="1"/>
  <c r="NO26" i="1"/>
  <c r="TK40" i="1"/>
  <c r="TK41" i="1" s="1"/>
  <c r="MK15" i="1"/>
  <c r="MJ13" i="1"/>
  <c r="TS8" i="1"/>
  <c r="TR11" i="1"/>
  <c r="PR16" i="1" l="1"/>
  <c r="PQ18" i="1"/>
  <c r="HI5" i="3"/>
  <c r="HH6" i="3"/>
  <c r="FM8" i="3"/>
  <c r="FL9" i="3"/>
  <c r="OV35" i="1"/>
  <c r="OV37" i="1" s="1"/>
  <c r="YN33" i="1"/>
  <c r="YN47" i="1" s="1"/>
  <c r="RV32" i="1"/>
  <c r="RW28" i="1"/>
  <c r="NQ23" i="1"/>
  <c r="NR23" i="1" s="1"/>
  <c r="NP26" i="1"/>
  <c r="TL40" i="1"/>
  <c r="TL41" i="1" s="1"/>
  <c r="ML15" i="1"/>
  <c r="MK13" i="1"/>
  <c r="TT8" i="1"/>
  <c r="TS11" i="1"/>
  <c r="PS16" i="1" l="1"/>
  <c r="PR18" i="1"/>
  <c r="FN8" i="3"/>
  <c r="FM9" i="3"/>
  <c r="HJ5" i="3"/>
  <c r="HI6" i="3"/>
  <c r="OW35" i="1"/>
  <c r="OW37" i="1" s="1"/>
  <c r="YO33" i="1"/>
  <c r="YO47" i="1" s="1"/>
  <c r="RW32" i="1"/>
  <c r="RX28" i="1"/>
  <c r="NQ26" i="1"/>
  <c r="TM40" i="1"/>
  <c r="TM41" i="1" s="1"/>
  <c r="MM15" i="1"/>
  <c r="ML13" i="1"/>
  <c r="TU8" i="1"/>
  <c r="TT11" i="1"/>
  <c r="PT16" i="1" l="1"/>
  <c r="PS18" i="1"/>
  <c r="HK5" i="3"/>
  <c r="HJ6" i="3"/>
  <c r="FO8" i="3"/>
  <c r="FN9" i="3"/>
  <c r="OX35" i="1"/>
  <c r="OX37" i="1" s="1"/>
  <c r="YP33" i="1"/>
  <c r="YP47" i="1" s="1"/>
  <c r="RX32" i="1"/>
  <c r="RY28" i="1"/>
  <c r="NS23" i="1"/>
  <c r="NR26" i="1"/>
  <c r="TN40" i="1"/>
  <c r="TN41" i="1" s="1"/>
  <c r="MN15" i="1"/>
  <c r="MM13" i="1"/>
  <c r="TV8" i="1"/>
  <c r="TU11" i="1"/>
  <c r="PU16" i="1" l="1"/>
  <c r="PT18" i="1"/>
  <c r="FP8" i="3"/>
  <c r="FO9" i="3"/>
  <c r="HK6" i="3"/>
  <c r="HL5" i="3"/>
  <c r="OY35" i="1"/>
  <c r="OY37" i="1" s="1"/>
  <c r="YQ33" i="1"/>
  <c r="YQ47" i="1" s="1"/>
  <c r="RZ28" i="1"/>
  <c r="RY32" i="1"/>
  <c r="NT23" i="1"/>
  <c r="NS26" i="1"/>
  <c r="TO40" i="1"/>
  <c r="TO41" i="1" s="1"/>
  <c r="MO15" i="1"/>
  <c r="MN13" i="1"/>
  <c r="TW8" i="1"/>
  <c r="TV11" i="1"/>
  <c r="PV16" i="1" l="1"/>
  <c r="PU18" i="1"/>
  <c r="HM5" i="3"/>
  <c r="HL6" i="3"/>
  <c r="FQ8" i="3"/>
  <c r="FP9" i="3"/>
  <c r="OZ35" i="1"/>
  <c r="OZ37" i="1" s="1"/>
  <c r="YR33" i="1"/>
  <c r="YR47" i="1" s="1"/>
  <c r="SA28" i="1"/>
  <c r="RZ32" i="1"/>
  <c r="NU23" i="1"/>
  <c r="NT26" i="1"/>
  <c r="TP40" i="1"/>
  <c r="TP41" i="1" s="1"/>
  <c r="MP15" i="1"/>
  <c r="MO13" i="1"/>
  <c r="TX8" i="1"/>
  <c r="TW11" i="1"/>
  <c r="PW16" i="1" l="1"/>
  <c r="PV18" i="1"/>
  <c r="FR8" i="3"/>
  <c r="FQ9" i="3"/>
  <c r="HN5" i="3"/>
  <c r="HM6" i="3"/>
  <c r="PA35" i="1"/>
  <c r="PA37" i="1" s="1"/>
  <c r="YS33" i="1"/>
  <c r="YS47" i="1" s="1"/>
  <c r="SB28" i="1"/>
  <c r="SA32" i="1"/>
  <c r="NV23" i="1"/>
  <c r="NU26" i="1"/>
  <c r="TQ40" i="1"/>
  <c r="TQ41" i="1" s="1"/>
  <c r="MQ15" i="1"/>
  <c r="MP13" i="1"/>
  <c r="TY8" i="1"/>
  <c r="TX11" i="1"/>
  <c r="PX16" i="1" l="1"/>
  <c r="PW18" i="1"/>
  <c r="HO5" i="3"/>
  <c r="HN6" i="3"/>
  <c r="FS8" i="3"/>
  <c r="FR9" i="3"/>
  <c r="PB35" i="1"/>
  <c r="PB37" i="1" s="1"/>
  <c r="YT33" i="1"/>
  <c r="YT47" i="1" s="1"/>
  <c r="SC28" i="1"/>
  <c r="SB32" i="1"/>
  <c r="NW23" i="1"/>
  <c r="NV26" i="1"/>
  <c r="TR40" i="1"/>
  <c r="TR41" i="1" s="1"/>
  <c r="MR15" i="1"/>
  <c r="MQ13" i="1"/>
  <c r="TZ8" i="1"/>
  <c r="TY11" i="1"/>
  <c r="PY16" i="1" l="1"/>
  <c r="PX18" i="1"/>
  <c r="FT8" i="3"/>
  <c r="FS9" i="3"/>
  <c r="HP5" i="3"/>
  <c r="HO6" i="3"/>
  <c r="PC35" i="1"/>
  <c r="PC37" i="1" s="1"/>
  <c r="YU33" i="1"/>
  <c r="YU47" i="1" s="1"/>
  <c r="SC32" i="1"/>
  <c r="SD28" i="1"/>
  <c r="NX23" i="1"/>
  <c r="NW26" i="1"/>
  <c r="TS40" i="1"/>
  <c r="TS41" i="1" s="1"/>
  <c r="MS15" i="1"/>
  <c r="MR13" i="1"/>
  <c r="UA8" i="1"/>
  <c r="TZ11" i="1"/>
  <c r="PZ16" i="1" l="1"/>
  <c r="PY18" i="1"/>
  <c r="HQ5" i="3"/>
  <c r="HP6" i="3"/>
  <c r="FU8" i="3"/>
  <c r="FT9" i="3"/>
  <c r="PD35" i="1"/>
  <c r="PD37" i="1" s="1"/>
  <c r="YV33" i="1"/>
  <c r="YV47" i="1" s="1"/>
  <c r="SD32" i="1"/>
  <c r="SE28" i="1"/>
  <c r="NY23" i="1"/>
  <c r="NX26" i="1"/>
  <c r="TT40" i="1"/>
  <c r="TT41" i="1" s="1"/>
  <c r="MT15" i="1"/>
  <c r="MS13" i="1"/>
  <c r="UA11" i="1"/>
  <c r="UB8" i="1"/>
  <c r="QA16" i="1" l="1"/>
  <c r="PZ18" i="1"/>
  <c r="FV8" i="3"/>
  <c r="FU9" i="3"/>
  <c r="HR5" i="3"/>
  <c r="HQ6" i="3"/>
  <c r="PE35" i="1"/>
  <c r="PE37" i="1" s="1"/>
  <c r="YW33" i="1"/>
  <c r="YW47" i="1" s="1"/>
  <c r="SE32" i="1"/>
  <c r="SF28" i="1"/>
  <c r="NZ23" i="1"/>
  <c r="NY26" i="1"/>
  <c r="TU40" i="1"/>
  <c r="TU41" i="1" s="1"/>
  <c r="MU15" i="1"/>
  <c r="MT13" i="1"/>
  <c r="UC8" i="1"/>
  <c r="UB11" i="1"/>
  <c r="QB16" i="1" l="1"/>
  <c r="QA18" i="1"/>
  <c r="HS5" i="3"/>
  <c r="HR6" i="3"/>
  <c r="FW8" i="3"/>
  <c r="FV9" i="3"/>
  <c r="PF35" i="1"/>
  <c r="PF37" i="1" s="1"/>
  <c r="YX33" i="1"/>
  <c r="YX47" i="1" s="1"/>
  <c r="SF32" i="1"/>
  <c r="SG28" i="1"/>
  <c r="OA23" i="1"/>
  <c r="NZ26" i="1"/>
  <c r="TV40" i="1"/>
  <c r="TV41" i="1" s="1"/>
  <c r="MV15" i="1"/>
  <c r="MU13" i="1"/>
  <c r="UD8" i="1"/>
  <c r="UC11" i="1"/>
  <c r="QC16" i="1" l="1"/>
  <c r="QB18" i="1"/>
  <c r="FX8" i="3"/>
  <c r="FW9" i="3"/>
  <c r="HT5" i="3"/>
  <c r="HS6" i="3"/>
  <c r="PG35" i="1"/>
  <c r="PG37" i="1" s="1"/>
  <c r="YY33" i="1"/>
  <c r="YY47" i="1" s="1"/>
  <c r="SG32" i="1"/>
  <c r="SH28" i="1"/>
  <c r="OB23" i="1"/>
  <c r="OA26" i="1"/>
  <c r="TW40" i="1"/>
  <c r="TW41" i="1" s="1"/>
  <c r="MW15" i="1"/>
  <c r="MV13" i="1"/>
  <c r="UE8" i="1"/>
  <c r="UD11" i="1"/>
  <c r="QD16" i="1" l="1"/>
  <c r="QC18" i="1"/>
  <c r="HU5" i="3"/>
  <c r="HT6" i="3"/>
  <c r="FY8" i="3"/>
  <c r="FX9" i="3"/>
  <c r="PH35" i="1"/>
  <c r="PH37" i="1" s="1"/>
  <c r="YZ33" i="1"/>
  <c r="YZ47" i="1" s="1"/>
  <c r="SI28" i="1"/>
  <c r="SH32" i="1"/>
  <c r="OC23" i="1"/>
  <c r="OD23" i="1" s="1"/>
  <c r="OB26" i="1"/>
  <c r="TX40" i="1"/>
  <c r="TX41" i="1" s="1"/>
  <c r="MX15" i="1"/>
  <c r="MW13" i="1"/>
  <c r="UF8" i="1"/>
  <c r="UE11" i="1"/>
  <c r="QE16" i="1" l="1"/>
  <c r="QD18" i="1"/>
  <c r="FZ8" i="3"/>
  <c r="FY9" i="3"/>
  <c r="HV5" i="3"/>
  <c r="HU6" i="3"/>
  <c r="PI35" i="1"/>
  <c r="PI37" i="1" s="1"/>
  <c r="ZA33" i="1"/>
  <c r="ZA47" i="1" s="1"/>
  <c r="SJ28" i="1"/>
  <c r="SI32" i="1"/>
  <c r="OC26" i="1"/>
  <c r="TY40" i="1"/>
  <c r="TY41" i="1" s="1"/>
  <c r="MY15" i="1"/>
  <c r="MX13" i="1"/>
  <c r="UG8" i="1"/>
  <c r="UF11" i="1"/>
  <c r="QF16" i="1" l="1"/>
  <c r="QE18" i="1"/>
  <c r="HW5" i="3"/>
  <c r="HV6" i="3"/>
  <c r="GA8" i="3"/>
  <c r="FZ9" i="3"/>
  <c r="PJ35" i="1"/>
  <c r="PJ37" i="1" s="1"/>
  <c r="ZB33" i="1"/>
  <c r="ZB47" i="1" s="1"/>
  <c r="SK28" i="1"/>
  <c r="SJ32" i="1"/>
  <c r="OE23" i="1"/>
  <c r="OD26" i="1"/>
  <c r="TZ40" i="1"/>
  <c r="TZ41" i="1" s="1"/>
  <c r="MZ15" i="1"/>
  <c r="MY13" i="1"/>
  <c r="UH8" i="1"/>
  <c r="UG11" i="1"/>
  <c r="QG16" i="1" l="1"/>
  <c r="QF18" i="1"/>
  <c r="GB8" i="3"/>
  <c r="GA9" i="3"/>
  <c r="HW6" i="3"/>
  <c r="HX5" i="3"/>
  <c r="PK35" i="1"/>
  <c r="PK37" i="1" s="1"/>
  <c r="ZC33" i="1"/>
  <c r="ZC47" i="1" s="1"/>
  <c r="SK32" i="1"/>
  <c r="SL28" i="1"/>
  <c r="OF23" i="1"/>
  <c r="OE26" i="1"/>
  <c r="UA40" i="1"/>
  <c r="UA41" i="1" s="1"/>
  <c r="NA15" i="1"/>
  <c r="MZ13" i="1"/>
  <c r="UI8" i="1"/>
  <c r="UH11" i="1"/>
  <c r="QH16" i="1" l="1"/>
  <c r="QG18" i="1"/>
  <c r="HY5" i="3"/>
  <c r="HX6" i="3"/>
  <c r="GC8" i="3"/>
  <c r="GB9" i="3"/>
  <c r="PL35" i="1"/>
  <c r="ZD33" i="1"/>
  <c r="ZD47" i="1" s="1"/>
  <c r="SL32" i="1"/>
  <c r="SM28" i="1"/>
  <c r="OG23" i="1"/>
  <c r="OF26" i="1"/>
  <c r="UB40" i="1"/>
  <c r="UB41" i="1" s="1"/>
  <c r="NB15" i="1"/>
  <c r="NA13" i="1"/>
  <c r="UJ8" i="1"/>
  <c r="UI11" i="1"/>
  <c r="QI16" i="1" l="1"/>
  <c r="QH18" i="1"/>
  <c r="GD8" i="3"/>
  <c r="GC9" i="3"/>
  <c r="HZ5" i="3"/>
  <c r="HY6" i="3"/>
  <c r="PL37" i="1"/>
  <c r="PM35" i="1"/>
  <c r="ZE33" i="1"/>
  <c r="ZE47" i="1" s="1"/>
  <c r="SM32" i="1"/>
  <c r="SN28" i="1"/>
  <c r="OH23" i="1"/>
  <c r="OG26" i="1"/>
  <c r="UC40" i="1"/>
  <c r="UC41" i="1" s="1"/>
  <c r="NC15" i="1"/>
  <c r="NB13" i="1"/>
  <c r="UK8" i="1"/>
  <c r="UJ11" i="1"/>
  <c r="QJ16" i="1" l="1"/>
  <c r="QI18" i="1"/>
  <c r="IA5" i="3"/>
  <c r="HZ6" i="3"/>
  <c r="GE8" i="3"/>
  <c r="GD9" i="3"/>
  <c r="PM37" i="1"/>
  <c r="PN35" i="1"/>
  <c r="ZF33" i="1"/>
  <c r="ZF47" i="1" s="1"/>
  <c r="SO28" i="1"/>
  <c r="SN32" i="1"/>
  <c r="OI23" i="1"/>
  <c r="OH26" i="1"/>
  <c r="UD40" i="1"/>
  <c r="UD41" i="1" s="1"/>
  <c r="ND15" i="1"/>
  <c r="NC13" i="1"/>
  <c r="UL8" i="1"/>
  <c r="UK11" i="1"/>
  <c r="QK16" i="1" l="1"/>
  <c r="QJ18" i="1"/>
  <c r="GF8" i="3"/>
  <c r="GE9" i="3"/>
  <c r="IB5" i="3"/>
  <c r="IA6" i="3"/>
  <c r="PN37" i="1"/>
  <c r="PO35" i="1"/>
  <c r="ZG33" i="1"/>
  <c r="ZG47" i="1" s="1"/>
  <c r="SO32" i="1"/>
  <c r="SP28" i="1"/>
  <c r="OJ23" i="1"/>
  <c r="OI26" i="1"/>
  <c r="UE40" i="1"/>
  <c r="UE41" i="1" s="1"/>
  <c r="NE15" i="1"/>
  <c r="ND13" i="1"/>
  <c r="UL11" i="1"/>
  <c r="UM8" i="1"/>
  <c r="QL16" i="1" l="1"/>
  <c r="QK18" i="1"/>
  <c r="IC5" i="3"/>
  <c r="IB6" i="3"/>
  <c r="GG8" i="3"/>
  <c r="GF9" i="3"/>
  <c r="PO37" i="1"/>
  <c r="PP35" i="1"/>
  <c r="ZH33" i="1"/>
  <c r="ZH47" i="1" s="1"/>
  <c r="SP32" i="1"/>
  <c r="SQ28" i="1"/>
  <c r="OK23" i="1"/>
  <c r="OJ26" i="1"/>
  <c r="UF40" i="1"/>
  <c r="UF41" i="1" s="1"/>
  <c r="NF15" i="1"/>
  <c r="NE13" i="1"/>
  <c r="UM11" i="1"/>
  <c r="UN8" i="1"/>
  <c r="QM16" i="1" l="1"/>
  <c r="QL18" i="1"/>
  <c r="GH8" i="3"/>
  <c r="GG9" i="3"/>
  <c r="ID5" i="3"/>
  <c r="IC6" i="3"/>
  <c r="PP37" i="1"/>
  <c r="PQ35" i="1"/>
  <c r="ZI33" i="1"/>
  <c r="ZI47" i="1" s="1"/>
  <c r="SR28" i="1"/>
  <c r="SQ32" i="1"/>
  <c r="OL23" i="1"/>
  <c r="OK26" i="1"/>
  <c r="UG40" i="1"/>
  <c r="UG41" i="1" s="1"/>
  <c r="NG15" i="1"/>
  <c r="NF13" i="1"/>
  <c r="UO8" i="1"/>
  <c r="UN11" i="1"/>
  <c r="QN16" i="1" l="1"/>
  <c r="QM18" i="1"/>
  <c r="GI8" i="3"/>
  <c r="GH9" i="3"/>
  <c r="IE5" i="3"/>
  <c r="ID6" i="3"/>
  <c r="PQ37" i="1"/>
  <c r="PR35" i="1"/>
  <c r="ZJ33" i="1"/>
  <c r="ZJ47" i="1" s="1"/>
  <c r="SS28" i="1"/>
  <c r="SR32" i="1"/>
  <c r="OM23" i="1"/>
  <c r="OL26" i="1"/>
  <c r="UH40" i="1"/>
  <c r="UH41" i="1" s="1"/>
  <c r="NH15" i="1"/>
  <c r="NG13" i="1"/>
  <c r="UP8" i="1"/>
  <c r="UO11" i="1"/>
  <c r="QO16" i="1" l="1"/>
  <c r="QN18" i="1"/>
  <c r="IF5" i="3"/>
  <c r="IE6" i="3"/>
  <c r="GJ8" i="3"/>
  <c r="GI9" i="3"/>
  <c r="PR37" i="1"/>
  <c r="PS35" i="1"/>
  <c r="ZK33" i="1"/>
  <c r="ZK47" i="1" s="1"/>
  <c r="SS32" i="1"/>
  <c r="ST28" i="1"/>
  <c r="ON23" i="1"/>
  <c r="OM26" i="1"/>
  <c r="UI40" i="1"/>
  <c r="UI41" i="1" s="1"/>
  <c r="NI15" i="1"/>
  <c r="NH13" i="1"/>
  <c r="UQ8" i="1"/>
  <c r="UP11" i="1"/>
  <c r="QP16" i="1" l="1"/>
  <c r="QO18" i="1"/>
  <c r="IG5" i="3"/>
  <c r="IF6" i="3"/>
  <c r="GK8" i="3"/>
  <c r="GJ9" i="3"/>
  <c r="PS37" i="1"/>
  <c r="PT35" i="1"/>
  <c r="ZL33" i="1"/>
  <c r="ZL47" i="1" s="1"/>
  <c r="ST32" i="1"/>
  <c r="SU28" i="1"/>
  <c r="OO23" i="1"/>
  <c r="OP23" i="1" s="1"/>
  <c r="ON26" i="1"/>
  <c r="UJ40" i="1"/>
  <c r="UJ41" i="1" s="1"/>
  <c r="NJ15" i="1"/>
  <c r="NI13" i="1"/>
  <c r="UR8" i="1"/>
  <c r="UQ11" i="1"/>
  <c r="QQ16" i="1" l="1"/>
  <c r="QP18" i="1"/>
  <c r="IH5" i="3"/>
  <c r="IG6" i="3"/>
  <c r="GL8" i="3"/>
  <c r="GK9" i="3"/>
  <c r="PT37" i="1"/>
  <c r="PU35" i="1"/>
  <c r="ZM33" i="1"/>
  <c r="ZM47" i="1" s="1"/>
  <c r="SU32" i="1"/>
  <c r="SV28" i="1"/>
  <c r="OO26" i="1"/>
  <c r="UK40" i="1"/>
  <c r="UK41" i="1" s="1"/>
  <c r="NK15" i="1"/>
  <c r="NJ13" i="1"/>
  <c r="US8" i="1"/>
  <c r="UR11" i="1"/>
  <c r="QR16" i="1" l="1"/>
  <c r="QQ18" i="1"/>
  <c r="GM8" i="3"/>
  <c r="GL9" i="3"/>
  <c r="IH6" i="3"/>
  <c r="II5" i="3"/>
  <c r="PU37" i="1"/>
  <c r="PV35" i="1"/>
  <c r="ZN33" i="1"/>
  <c r="ZN47" i="1" s="1"/>
  <c r="SW28" i="1"/>
  <c r="SV32" i="1"/>
  <c r="OQ23" i="1"/>
  <c r="OP26" i="1"/>
  <c r="UL40" i="1"/>
  <c r="UL41" i="1" s="1"/>
  <c r="NL15" i="1"/>
  <c r="NK13" i="1"/>
  <c r="UT8" i="1"/>
  <c r="US11" i="1"/>
  <c r="QS16" i="1" l="1"/>
  <c r="QR18" i="1"/>
  <c r="II6" i="3"/>
  <c r="IJ5" i="3"/>
  <c r="GN8" i="3"/>
  <c r="GM9" i="3"/>
  <c r="PV37" i="1"/>
  <c r="PW35" i="1"/>
  <c r="ZO33" i="1"/>
  <c r="ZO47" i="1" s="1"/>
  <c r="SX28" i="1"/>
  <c r="SW32" i="1"/>
  <c r="OR23" i="1"/>
  <c r="OQ26" i="1"/>
  <c r="UM40" i="1"/>
  <c r="UM41" i="1" s="1"/>
  <c r="NM15" i="1"/>
  <c r="NL13" i="1"/>
  <c r="UU8" i="1"/>
  <c r="UT11" i="1"/>
  <c r="QT16" i="1" l="1"/>
  <c r="QS18" i="1"/>
  <c r="GO8" i="3"/>
  <c r="GN9" i="3"/>
  <c r="IK5" i="3"/>
  <c r="IJ6" i="3"/>
  <c r="PW37" i="1"/>
  <c r="PX35" i="1"/>
  <c r="ZP33" i="1"/>
  <c r="ZP47" i="1" s="1"/>
  <c r="SX32" i="1"/>
  <c r="SY28" i="1"/>
  <c r="OS23" i="1"/>
  <c r="OR26" i="1"/>
  <c r="UN40" i="1"/>
  <c r="UN41" i="1" s="1"/>
  <c r="NN15" i="1"/>
  <c r="NM13" i="1"/>
  <c r="UV8" i="1"/>
  <c r="UU11" i="1"/>
  <c r="QU16" i="1" l="1"/>
  <c r="QU18" i="1" s="1"/>
  <c r="QT18" i="1"/>
  <c r="GP8" i="3"/>
  <c r="GO9" i="3"/>
  <c r="IL5" i="3"/>
  <c r="IK6" i="3"/>
  <c r="PX37" i="1"/>
  <c r="PY35" i="1"/>
  <c r="ZQ33" i="1"/>
  <c r="ZQ47" i="1" s="1"/>
  <c r="SY32" i="1"/>
  <c r="SZ28" i="1"/>
  <c r="OT23" i="1"/>
  <c r="OS26" i="1"/>
  <c r="UO40" i="1"/>
  <c r="UO41" i="1" s="1"/>
  <c r="NO15" i="1"/>
  <c r="NN13" i="1"/>
  <c r="UW8" i="1"/>
  <c r="UV11" i="1"/>
  <c r="IM5" i="3" l="1"/>
  <c r="IL6" i="3"/>
  <c r="GQ8" i="3"/>
  <c r="GP9" i="3"/>
  <c r="PY37" i="1"/>
  <c r="PZ35" i="1"/>
  <c r="ZR33" i="1"/>
  <c r="ZR47" i="1" s="1"/>
  <c r="TA28" i="1"/>
  <c r="SZ32" i="1"/>
  <c r="OU23" i="1"/>
  <c r="OT26" i="1"/>
  <c r="UP40" i="1"/>
  <c r="UP41" i="1" s="1"/>
  <c r="NP15" i="1"/>
  <c r="NO13" i="1"/>
  <c r="UX8" i="1"/>
  <c r="UW11" i="1"/>
  <c r="IN5" i="3" l="1"/>
  <c r="IM6" i="3"/>
  <c r="GR8" i="3"/>
  <c r="GQ9" i="3"/>
  <c r="PZ37" i="1"/>
  <c r="QA35" i="1"/>
  <c r="ZS33" i="1"/>
  <c r="ZS47" i="1" s="1"/>
  <c r="TA32" i="1"/>
  <c r="TB28" i="1"/>
  <c r="OV23" i="1"/>
  <c r="OU26" i="1"/>
  <c r="UQ40" i="1"/>
  <c r="UQ41" i="1" s="1"/>
  <c r="NQ15" i="1"/>
  <c r="NP13" i="1"/>
  <c r="UY8" i="1"/>
  <c r="UX11" i="1"/>
  <c r="IO5" i="3" l="1"/>
  <c r="IN6" i="3"/>
  <c r="GS8" i="3"/>
  <c r="GR9" i="3"/>
  <c r="QA37" i="1"/>
  <c r="QB35" i="1"/>
  <c r="ZT33" i="1"/>
  <c r="ZT47" i="1" s="1"/>
  <c r="TB32" i="1"/>
  <c r="TC28" i="1"/>
  <c r="OW23" i="1"/>
  <c r="OV26" i="1"/>
  <c r="UR40" i="1"/>
  <c r="UR41" i="1" s="1"/>
  <c r="NR15" i="1"/>
  <c r="NQ13" i="1"/>
  <c r="UY11" i="1"/>
  <c r="UZ8" i="1"/>
  <c r="GT8" i="3" l="1"/>
  <c r="GS9" i="3"/>
  <c r="IP5" i="3"/>
  <c r="IO6" i="3"/>
  <c r="QB37" i="1"/>
  <c r="QC35" i="1"/>
  <c r="ZU33" i="1"/>
  <c r="ZU47" i="1" s="1"/>
  <c r="TC32" i="1"/>
  <c r="TD28" i="1"/>
  <c r="OX23" i="1"/>
  <c r="OW26" i="1"/>
  <c r="US40" i="1"/>
  <c r="US41" i="1" s="1"/>
  <c r="NS15" i="1"/>
  <c r="NR13" i="1"/>
  <c r="VA8" i="1"/>
  <c r="UZ11" i="1"/>
  <c r="IQ5" i="3" l="1"/>
  <c r="IP6" i="3"/>
  <c r="GU8" i="3"/>
  <c r="GT9" i="3"/>
  <c r="QC37" i="1"/>
  <c r="QD35" i="1"/>
  <c r="ZV33" i="1"/>
  <c r="ZV47" i="1" s="1"/>
  <c r="TD32" i="1"/>
  <c r="TE28" i="1"/>
  <c r="OY23" i="1"/>
  <c r="OX26" i="1"/>
  <c r="UT40" i="1"/>
  <c r="UT41" i="1" s="1"/>
  <c r="NT15" i="1"/>
  <c r="NS13" i="1"/>
  <c r="VB8" i="1"/>
  <c r="VA11" i="1"/>
  <c r="GV8" i="3" l="1"/>
  <c r="GU9" i="3"/>
  <c r="IR5" i="3"/>
  <c r="IQ6" i="3"/>
  <c r="QD37" i="1"/>
  <c r="QE35" i="1"/>
  <c r="ZW33" i="1"/>
  <c r="ZW47" i="1" s="1"/>
  <c r="TF28" i="1"/>
  <c r="TE32" i="1"/>
  <c r="OZ23" i="1"/>
  <c r="OY26" i="1"/>
  <c r="UU40" i="1"/>
  <c r="UU41" i="1" s="1"/>
  <c r="NU15" i="1"/>
  <c r="NT13" i="1"/>
  <c r="VC8" i="1"/>
  <c r="VB11" i="1"/>
  <c r="GW8" i="3" l="1"/>
  <c r="GV9" i="3"/>
  <c r="IS5" i="3"/>
  <c r="IR6" i="3"/>
  <c r="QE37" i="1"/>
  <c r="QF35" i="1"/>
  <c r="ZX33" i="1"/>
  <c r="ZX47" i="1" s="1"/>
  <c r="TG28" i="1"/>
  <c r="TF32" i="1"/>
  <c r="PA23" i="1"/>
  <c r="PB23" i="1" s="1"/>
  <c r="OZ26" i="1"/>
  <c r="UV40" i="1"/>
  <c r="UV41" i="1" s="1"/>
  <c r="NV15" i="1"/>
  <c r="NU13" i="1"/>
  <c r="VD8" i="1"/>
  <c r="VC11" i="1"/>
  <c r="IT5" i="3" l="1"/>
  <c r="IS6" i="3"/>
  <c r="GX8" i="3"/>
  <c r="GW9" i="3"/>
  <c r="QF37" i="1"/>
  <c r="QG35" i="1"/>
  <c r="ZY33" i="1"/>
  <c r="ZY47" i="1" s="1"/>
  <c r="TH28" i="1"/>
  <c r="TG32" i="1"/>
  <c r="PA26" i="1"/>
  <c r="UW40" i="1"/>
  <c r="UW41" i="1" s="1"/>
  <c r="NW15" i="1"/>
  <c r="NV13" i="1"/>
  <c r="VE8" i="1"/>
  <c r="VD11" i="1"/>
  <c r="GY8" i="3" l="1"/>
  <c r="GX9" i="3"/>
  <c r="IU5" i="3"/>
  <c r="IT6" i="3"/>
  <c r="QG37" i="1"/>
  <c r="QH35" i="1"/>
  <c r="ZZ33" i="1"/>
  <c r="ZZ47" i="1" s="1"/>
  <c r="TH32" i="1"/>
  <c r="TI28" i="1"/>
  <c r="PC23" i="1"/>
  <c r="PB26" i="1"/>
  <c r="UX40" i="1"/>
  <c r="UX41" i="1" s="1"/>
  <c r="NX15" i="1"/>
  <c r="NW13" i="1"/>
  <c r="VF8" i="1"/>
  <c r="VE11" i="1"/>
  <c r="IU6" i="3" l="1"/>
  <c r="IV5" i="3"/>
  <c r="GZ8" i="3"/>
  <c r="GY9" i="3"/>
  <c r="QH37" i="1"/>
  <c r="QI35" i="1"/>
  <c r="AAA33" i="1"/>
  <c r="AAA47" i="1" s="1"/>
  <c r="TJ28" i="1"/>
  <c r="TI32" i="1"/>
  <c r="PD23" i="1"/>
  <c r="PC26" i="1"/>
  <c r="UY40" i="1"/>
  <c r="UY41" i="1" s="1"/>
  <c r="NY15" i="1"/>
  <c r="NX13" i="1"/>
  <c r="VG8" i="1"/>
  <c r="VF11" i="1"/>
  <c r="HA8" i="3" l="1"/>
  <c r="GZ9" i="3"/>
  <c r="IW5" i="3"/>
  <c r="IV6" i="3"/>
  <c r="QI37" i="1"/>
  <c r="QJ35" i="1"/>
  <c r="AAB33" i="1"/>
  <c r="AAB47" i="1" s="1"/>
  <c r="TK28" i="1"/>
  <c r="TJ32" i="1"/>
  <c r="PE23" i="1"/>
  <c r="PD26" i="1"/>
  <c r="UZ40" i="1"/>
  <c r="UZ41" i="1" s="1"/>
  <c r="NZ15" i="1"/>
  <c r="NY13" i="1"/>
  <c r="VH8" i="1"/>
  <c r="VG11" i="1"/>
  <c r="IX5" i="3" l="1"/>
  <c r="IW6" i="3"/>
  <c r="HB8" i="3"/>
  <c r="HA9" i="3"/>
  <c r="QJ37" i="1"/>
  <c r="QK35" i="1"/>
  <c r="AAC33" i="1"/>
  <c r="AAC47" i="1" s="1"/>
  <c r="TL28" i="1"/>
  <c r="TK32" i="1"/>
  <c r="PF23" i="1"/>
  <c r="PF26" i="1" s="1"/>
  <c r="PE26" i="1"/>
  <c r="VA40" i="1"/>
  <c r="VA41" i="1" s="1"/>
  <c r="OA15" i="1"/>
  <c r="NZ13" i="1"/>
  <c r="VI8" i="1"/>
  <c r="VH11" i="1"/>
  <c r="HC8" i="3" l="1"/>
  <c r="HB9" i="3"/>
  <c r="IY5" i="3"/>
  <c r="IX6" i="3"/>
  <c r="QK37" i="1"/>
  <c r="QL35" i="1"/>
  <c r="AAD33" i="1"/>
  <c r="AAD47" i="1" s="1"/>
  <c r="TM28" i="1"/>
  <c r="TL32" i="1"/>
  <c r="PG23" i="1"/>
  <c r="VB40" i="1"/>
  <c r="VB41" i="1" s="1"/>
  <c r="OB15" i="1"/>
  <c r="OA13" i="1"/>
  <c r="VI11" i="1"/>
  <c r="VJ8" i="1"/>
  <c r="HD8" i="3" l="1"/>
  <c r="HC9" i="3"/>
  <c r="IZ5" i="3"/>
  <c r="IY6" i="3"/>
  <c r="QL37" i="1"/>
  <c r="QM35" i="1"/>
  <c r="AAE33" i="1"/>
  <c r="AAE47" i="1" s="1"/>
  <c r="TN28" i="1"/>
  <c r="TM32" i="1"/>
  <c r="PH23" i="1"/>
  <c r="PG26" i="1"/>
  <c r="VC40" i="1"/>
  <c r="VC41" i="1" s="1"/>
  <c r="OC15" i="1"/>
  <c r="OB13" i="1"/>
  <c r="VJ11" i="1"/>
  <c r="VK8" i="1"/>
  <c r="JA5" i="3" l="1"/>
  <c r="IZ6" i="3"/>
  <c r="HE8" i="3"/>
  <c r="HD9" i="3"/>
  <c r="QM37" i="1"/>
  <c r="QN35" i="1"/>
  <c r="AAF33" i="1"/>
  <c r="AAF47" i="1" s="1"/>
  <c r="TO28" i="1"/>
  <c r="TN32" i="1"/>
  <c r="PI23" i="1"/>
  <c r="PH26" i="1"/>
  <c r="VD40" i="1"/>
  <c r="VD41" i="1" s="1"/>
  <c r="OD15" i="1"/>
  <c r="OC13" i="1"/>
  <c r="VL8" i="1"/>
  <c r="VK11" i="1"/>
  <c r="HF8" i="3" l="1"/>
  <c r="HE9" i="3"/>
  <c r="JB5" i="3"/>
  <c r="JA6" i="3"/>
  <c r="QN37" i="1"/>
  <c r="QO35" i="1"/>
  <c r="AAG33" i="1"/>
  <c r="AAG47" i="1" s="1"/>
  <c r="TO32" i="1"/>
  <c r="TP28" i="1"/>
  <c r="PJ23" i="1"/>
  <c r="PJ26" i="1" s="1"/>
  <c r="PK27" i="1" s="1"/>
  <c r="PL27" i="1" s="1"/>
  <c r="PM27" i="1" s="1"/>
  <c r="PN27" i="1" s="1"/>
  <c r="PO27" i="1" s="1"/>
  <c r="PP27" i="1" s="1"/>
  <c r="PQ27" i="1" s="1"/>
  <c r="PR27" i="1" s="1"/>
  <c r="PS27" i="1" s="1"/>
  <c r="PT27" i="1" s="1"/>
  <c r="PU27" i="1" s="1"/>
  <c r="PV27" i="1" s="1"/>
  <c r="PW27" i="1" s="1"/>
  <c r="PX27" i="1" s="1"/>
  <c r="PY27" i="1" s="1"/>
  <c r="PZ27" i="1" s="1"/>
  <c r="QA27" i="1" s="1"/>
  <c r="QB27" i="1" s="1"/>
  <c r="QC27" i="1" s="1"/>
  <c r="QD27" i="1" s="1"/>
  <c r="QE27" i="1" s="1"/>
  <c r="QF27" i="1" s="1"/>
  <c r="QG27" i="1" s="1"/>
  <c r="QH27" i="1" s="1"/>
  <c r="QI27" i="1" s="1"/>
  <c r="QJ27" i="1" s="1"/>
  <c r="QK27" i="1" s="1"/>
  <c r="QL27" i="1" s="1"/>
  <c r="QM27" i="1" s="1"/>
  <c r="QN27" i="1" s="1"/>
  <c r="QO27" i="1" s="1"/>
  <c r="QP27" i="1" s="1"/>
  <c r="QQ27" i="1" s="1"/>
  <c r="QR27" i="1" s="1"/>
  <c r="QS27" i="1" s="1"/>
  <c r="QT27" i="1" s="1"/>
  <c r="QU27" i="1" s="1"/>
  <c r="QV27" i="1" s="1"/>
  <c r="QW27" i="1" s="1"/>
  <c r="QX27" i="1" s="1"/>
  <c r="QY27" i="1" s="1"/>
  <c r="QZ27" i="1" s="1"/>
  <c r="RA27" i="1" s="1"/>
  <c r="RB27" i="1" s="1"/>
  <c r="RC27" i="1" s="1"/>
  <c r="RD27" i="1" s="1"/>
  <c r="RE27" i="1" s="1"/>
  <c r="RF27" i="1" s="1"/>
  <c r="RG27" i="1" s="1"/>
  <c r="RH27" i="1" s="1"/>
  <c r="RI27" i="1" s="1"/>
  <c r="RJ27" i="1" s="1"/>
  <c r="RK27" i="1" s="1"/>
  <c r="RL27" i="1" s="1"/>
  <c r="RM27" i="1" s="1"/>
  <c r="RN27" i="1" s="1"/>
  <c r="RO27" i="1" s="1"/>
  <c r="RP27" i="1" s="1"/>
  <c r="RQ27" i="1" s="1"/>
  <c r="RR27" i="1" s="1"/>
  <c r="RS27" i="1" s="1"/>
  <c r="RT27" i="1" s="1"/>
  <c r="RU27" i="1" s="1"/>
  <c r="RV27" i="1" s="1"/>
  <c r="RW27" i="1" s="1"/>
  <c r="RX27" i="1" s="1"/>
  <c r="RY27" i="1" s="1"/>
  <c r="RZ27" i="1" s="1"/>
  <c r="SA27" i="1" s="1"/>
  <c r="SB27" i="1" s="1"/>
  <c r="SC27" i="1" s="1"/>
  <c r="SD27" i="1" s="1"/>
  <c r="SE27" i="1" s="1"/>
  <c r="SF27" i="1" s="1"/>
  <c r="SG27" i="1" s="1"/>
  <c r="SH27" i="1" s="1"/>
  <c r="SI27" i="1" s="1"/>
  <c r="SJ27" i="1" s="1"/>
  <c r="SK27" i="1" s="1"/>
  <c r="SL27" i="1" s="1"/>
  <c r="SM27" i="1" s="1"/>
  <c r="SN27" i="1" s="1"/>
  <c r="SO27" i="1" s="1"/>
  <c r="SP27" i="1" s="1"/>
  <c r="SQ27" i="1" s="1"/>
  <c r="SR27" i="1" s="1"/>
  <c r="SS27" i="1" s="1"/>
  <c r="ST27" i="1" s="1"/>
  <c r="SU27" i="1" s="1"/>
  <c r="SV27" i="1" s="1"/>
  <c r="SW27" i="1" s="1"/>
  <c r="SX27" i="1" s="1"/>
  <c r="SY27" i="1" s="1"/>
  <c r="SZ27" i="1" s="1"/>
  <c r="TA27" i="1" s="1"/>
  <c r="TB27" i="1" s="1"/>
  <c r="TC27" i="1" s="1"/>
  <c r="TD27" i="1" s="1"/>
  <c r="TE27" i="1" s="1"/>
  <c r="TF27" i="1" s="1"/>
  <c r="TG27" i="1" s="1"/>
  <c r="TH27" i="1" s="1"/>
  <c r="TI27" i="1" s="1"/>
  <c r="TJ27" i="1" s="1"/>
  <c r="TK27" i="1" s="1"/>
  <c r="TL27" i="1" s="1"/>
  <c r="TM27" i="1" s="1"/>
  <c r="TN27" i="1" s="1"/>
  <c r="TO27" i="1" s="1"/>
  <c r="TP27" i="1" s="1"/>
  <c r="TQ27" i="1" s="1"/>
  <c r="PI26" i="1"/>
  <c r="VE40" i="1"/>
  <c r="VE41" i="1" s="1"/>
  <c r="OE15" i="1"/>
  <c r="OD13" i="1"/>
  <c r="VL11" i="1"/>
  <c r="VM8" i="1"/>
  <c r="JC5" i="3" l="1"/>
  <c r="JB6" i="3"/>
  <c r="HG8" i="3"/>
  <c r="HF9" i="3"/>
  <c r="QO37" i="1"/>
  <c r="QP35" i="1"/>
  <c r="AAH33" i="1"/>
  <c r="AAH47" i="1" s="1"/>
  <c r="TP32" i="1"/>
  <c r="TQ28" i="1"/>
  <c r="TR27" i="1"/>
  <c r="TS27" i="1" s="1"/>
  <c r="TT27" i="1" s="1"/>
  <c r="TU27" i="1" s="1"/>
  <c r="TV27" i="1" s="1"/>
  <c r="TW27" i="1" s="1"/>
  <c r="TX27" i="1" s="1"/>
  <c r="TY27" i="1" s="1"/>
  <c r="TZ27" i="1" s="1"/>
  <c r="UA27" i="1" s="1"/>
  <c r="UB27" i="1" s="1"/>
  <c r="UC27" i="1" s="1"/>
  <c r="VF40" i="1"/>
  <c r="VF41" i="1" s="1"/>
  <c r="OF15" i="1"/>
  <c r="OE13" i="1"/>
  <c r="VN8" i="1"/>
  <c r="VM11" i="1"/>
  <c r="HH8" i="3" l="1"/>
  <c r="HG9" i="3"/>
  <c r="JD5" i="3"/>
  <c r="JC6" i="3"/>
  <c r="QP37" i="1"/>
  <c r="QQ35" i="1"/>
  <c r="AAI33" i="1"/>
  <c r="AAI47" i="1" s="1"/>
  <c r="TQ32" i="1"/>
  <c r="TR28" i="1"/>
  <c r="UD27" i="1"/>
  <c r="UE27" i="1" s="1"/>
  <c r="UF27" i="1" s="1"/>
  <c r="UG27" i="1" s="1"/>
  <c r="UH27" i="1" s="1"/>
  <c r="UI27" i="1" s="1"/>
  <c r="UJ27" i="1" s="1"/>
  <c r="UK27" i="1" s="1"/>
  <c r="UL27" i="1" s="1"/>
  <c r="UM27" i="1" s="1"/>
  <c r="UN27" i="1" s="1"/>
  <c r="UO27" i="1" s="1"/>
  <c r="VG40" i="1"/>
  <c r="VG41" i="1" s="1"/>
  <c r="OG15" i="1"/>
  <c r="OF13" i="1"/>
  <c r="VO8" i="1"/>
  <c r="VN11" i="1"/>
  <c r="JE5" i="3" l="1"/>
  <c r="JD6" i="3"/>
  <c r="HI8" i="3"/>
  <c r="HH9" i="3"/>
  <c r="QQ37" i="1"/>
  <c r="QR35" i="1"/>
  <c r="AAJ33" i="1"/>
  <c r="AAJ47" i="1" s="1"/>
  <c r="TS28" i="1"/>
  <c r="TR32" i="1"/>
  <c r="UP27" i="1"/>
  <c r="UQ27" i="1" s="1"/>
  <c r="UR27" i="1" s="1"/>
  <c r="US27" i="1" s="1"/>
  <c r="UT27" i="1" s="1"/>
  <c r="UU27" i="1" s="1"/>
  <c r="UV27" i="1" s="1"/>
  <c r="UW27" i="1" s="1"/>
  <c r="UX27" i="1" s="1"/>
  <c r="UY27" i="1" s="1"/>
  <c r="UZ27" i="1" s="1"/>
  <c r="VA27" i="1" s="1"/>
  <c r="VH40" i="1"/>
  <c r="VH41" i="1" s="1"/>
  <c r="OH15" i="1"/>
  <c r="OG13" i="1"/>
  <c r="VP8" i="1"/>
  <c r="VO11" i="1"/>
  <c r="HJ8" i="3" l="1"/>
  <c r="HI9" i="3"/>
  <c r="JF5" i="3"/>
  <c r="JE6" i="3"/>
  <c r="QR37" i="1"/>
  <c r="QS35" i="1"/>
  <c r="AAK33" i="1"/>
  <c r="AAK47" i="1" s="1"/>
  <c r="TT28" i="1"/>
  <c r="TS32" i="1"/>
  <c r="VB27" i="1"/>
  <c r="VC27" i="1" s="1"/>
  <c r="VD27" i="1" s="1"/>
  <c r="VE27" i="1" s="1"/>
  <c r="VF27" i="1" s="1"/>
  <c r="VG27" i="1" s="1"/>
  <c r="VH27" i="1" s="1"/>
  <c r="VI27" i="1" s="1"/>
  <c r="VJ27" i="1" s="1"/>
  <c r="VI40" i="1"/>
  <c r="VI41" i="1" s="1"/>
  <c r="OI15" i="1"/>
  <c r="OH13" i="1"/>
  <c r="VQ8" i="1"/>
  <c r="VP11" i="1"/>
  <c r="JG5" i="3" l="1"/>
  <c r="JF6" i="3"/>
  <c r="HK8" i="3"/>
  <c r="HJ9" i="3"/>
  <c r="QS37" i="1"/>
  <c r="QT35" i="1"/>
  <c r="AAL33" i="1"/>
  <c r="AAL47" i="1" s="1"/>
  <c r="TU28" i="1"/>
  <c r="TU32" i="1" s="1"/>
  <c r="TT32" i="1"/>
  <c r="VJ40" i="1"/>
  <c r="VJ41" i="1" s="1"/>
  <c r="OJ15" i="1"/>
  <c r="OI13" i="1"/>
  <c r="VR8" i="1"/>
  <c r="VQ11" i="1"/>
  <c r="HL8" i="3" l="1"/>
  <c r="HK9" i="3"/>
  <c r="JG6" i="3"/>
  <c r="JH5" i="3"/>
  <c r="QT37" i="1"/>
  <c r="QU35" i="1"/>
  <c r="AAM33" i="1"/>
  <c r="AAM47" i="1" s="1"/>
  <c r="VK40" i="1"/>
  <c r="VK41" i="1" s="1"/>
  <c r="OK15" i="1"/>
  <c r="OJ13" i="1"/>
  <c r="VS8" i="1"/>
  <c r="VR11" i="1"/>
  <c r="JI5" i="3" l="1"/>
  <c r="JH6" i="3"/>
  <c r="HM8" i="3"/>
  <c r="HL9" i="3"/>
  <c r="QU37" i="1"/>
  <c r="QV35" i="1"/>
  <c r="AAN33" i="1"/>
  <c r="AAN47" i="1" s="1"/>
  <c r="VL40" i="1"/>
  <c r="VL41" i="1" s="1"/>
  <c r="OL15" i="1"/>
  <c r="OK13" i="1"/>
  <c r="VT8" i="1"/>
  <c r="VS11" i="1"/>
  <c r="HN8" i="3" l="1"/>
  <c r="HM9" i="3"/>
  <c r="JJ5" i="3"/>
  <c r="JI6" i="3"/>
  <c r="QV37" i="1"/>
  <c r="QW35" i="1"/>
  <c r="AAO33" i="1"/>
  <c r="AAO47" i="1" s="1"/>
  <c r="VM40" i="1"/>
  <c r="VM41" i="1" s="1"/>
  <c r="OM15" i="1"/>
  <c r="OL13" i="1"/>
  <c r="VU8" i="1"/>
  <c r="VT11" i="1"/>
  <c r="JK5" i="3" l="1"/>
  <c r="JJ6" i="3"/>
  <c r="HO8" i="3"/>
  <c r="HN9" i="3"/>
  <c r="QW37" i="1"/>
  <c r="QX35" i="1"/>
  <c r="AAP33" i="1"/>
  <c r="AAP47" i="1" s="1"/>
  <c r="VN40" i="1"/>
  <c r="VN41" i="1" s="1"/>
  <c r="ON15" i="1"/>
  <c r="OM13" i="1"/>
  <c r="VV8" i="1"/>
  <c r="VU11" i="1"/>
  <c r="VV20" i="1" l="1"/>
  <c r="JL5" i="3"/>
  <c r="JK6" i="3"/>
  <c r="HP8" i="3"/>
  <c r="HO9" i="3"/>
  <c r="QX37" i="1"/>
  <c r="QY35" i="1"/>
  <c r="AAQ33" i="1"/>
  <c r="AAQ47" i="1" s="1"/>
  <c r="VO40" i="1"/>
  <c r="VO41" i="1" s="1"/>
  <c r="OO15" i="1"/>
  <c r="ON13" i="1"/>
  <c r="VW8" i="1"/>
  <c r="VW20" i="1" l="1"/>
  <c r="HQ8" i="3"/>
  <c r="HP9" i="3"/>
  <c r="JM5" i="3"/>
  <c r="JL6" i="3"/>
  <c r="QY37" i="1"/>
  <c r="QZ35" i="1"/>
  <c r="AAR33" i="1"/>
  <c r="AAR47" i="1" s="1"/>
  <c r="VP40" i="1"/>
  <c r="VP41" i="1" s="1"/>
  <c r="OP15" i="1"/>
  <c r="OO13" i="1"/>
  <c r="VX8" i="1"/>
  <c r="VX20" i="1" l="1"/>
  <c r="JN5" i="3"/>
  <c r="JM6" i="3"/>
  <c r="HR8" i="3"/>
  <c r="HQ9" i="3"/>
  <c r="QZ37" i="1"/>
  <c r="RA35" i="1"/>
  <c r="AAS33" i="1"/>
  <c r="AAS47" i="1" s="1"/>
  <c r="VQ40" i="1"/>
  <c r="VQ41" i="1" s="1"/>
  <c r="OQ15" i="1"/>
  <c r="OP13" i="1"/>
  <c r="VY8" i="1"/>
  <c r="VY20" i="1" l="1"/>
  <c r="JO5" i="3"/>
  <c r="JN6" i="3"/>
  <c r="HS8" i="3"/>
  <c r="HR9" i="3"/>
  <c r="RA37" i="1"/>
  <c r="RB35" i="1"/>
  <c r="AAT33" i="1"/>
  <c r="AAT47" i="1" s="1"/>
  <c r="VR40" i="1"/>
  <c r="VR41" i="1" s="1"/>
  <c r="OR15" i="1"/>
  <c r="OQ13" i="1"/>
  <c r="VZ8" i="1"/>
  <c r="VZ20" i="1" l="1"/>
  <c r="HT8" i="3"/>
  <c r="HS9" i="3"/>
  <c r="JP5" i="3"/>
  <c r="JO6" i="3"/>
  <c r="RB37" i="1"/>
  <c r="RC35" i="1"/>
  <c r="AAU33" i="1"/>
  <c r="AAU47" i="1" s="1"/>
  <c r="VS40" i="1"/>
  <c r="VS41" i="1" s="1"/>
  <c r="OS15" i="1"/>
  <c r="OR13" i="1"/>
  <c r="WA8" i="1"/>
  <c r="WA20" i="1" l="1"/>
  <c r="HU8" i="3"/>
  <c r="HT9" i="3"/>
  <c r="JQ5" i="3"/>
  <c r="JP6" i="3"/>
  <c r="RC37" i="1"/>
  <c r="RD35" i="1"/>
  <c r="AAV33" i="1"/>
  <c r="AAV47" i="1" s="1"/>
  <c r="VT40" i="1"/>
  <c r="VT41" i="1" s="1"/>
  <c r="OT15" i="1"/>
  <c r="OS13" i="1"/>
  <c r="WB8" i="1"/>
  <c r="WB20" i="1" l="1"/>
  <c r="HV8" i="3"/>
  <c r="HU9" i="3"/>
  <c r="JR5" i="3"/>
  <c r="JQ6" i="3"/>
  <c r="RD37" i="1"/>
  <c r="RE35" i="1"/>
  <c r="AAW33" i="1"/>
  <c r="AAW47" i="1" s="1"/>
  <c r="VU40" i="1"/>
  <c r="VU41" i="1" s="1"/>
  <c r="OU15" i="1"/>
  <c r="OT13" i="1"/>
  <c r="WC8" i="1"/>
  <c r="WC20" i="1" l="1"/>
  <c r="JS5" i="3"/>
  <c r="JR6" i="3"/>
  <c r="HW8" i="3"/>
  <c r="HV9" i="3"/>
  <c r="RE37" i="1"/>
  <c r="RF35" i="1"/>
  <c r="AAX33" i="1"/>
  <c r="AAX47" i="1" s="1"/>
  <c r="VV40" i="1"/>
  <c r="VV41" i="1" s="1"/>
  <c r="OV15" i="1"/>
  <c r="OU13" i="1"/>
  <c r="WD8" i="1"/>
  <c r="WD20" i="1" l="1"/>
  <c r="HX8" i="3"/>
  <c r="HW9" i="3"/>
  <c r="JS6" i="3"/>
  <c r="JT5" i="3"/>
  <c r="RF37" i="1"/>
  <c r="RG35" i="1"/>
  <c r="AAY33" i="1"/>
  <c r="AAY47" i="1" s="1"/>
  <c r="VW40" i="1"/>
  <c r="VW41" i="1" s="1"/>
  <c r="OW15" i="1"/>
  <c r="OV13" i="1"/>
  <c r="WE8" i="1"/>
  <c r="WE20" i="1" l="1"/>
  <c r="JU5" i="3"/>
  <c r="JT6" i="3"/>
  <c r="HY8" i="3"/>
  <c r="HX9" i="3"/>
  <c r="RG37" i="1"/>
  <c r="RH35" i="1"/>
  <c r="AAZ33" i="1"/>
  <c r="AAZ47" i="1" s="1"/>
  <c r="VX40" i="1"/>
  <c r="VX41" i="1" s="1"/>
  <c r="OX15" i="1"/>
  <c r="OW13" i="1"/>
  <c r="WF8" i="1"/>
  <c r="WF20" i="1" l="1"/>
  <c r="HZ8" i="3"/>
  <c r="HY9" i="3"/>
  <c r="JV5" i="3"/>
  <c r="JU6" i="3"/>
  <c r="RH37" i="1"/>
  <c r="RI35" i="1"/>
  <c r="ABA33" i="1"/>
  <c r="ABA47" i="1" s="1"/>
  <c r="VY40" i="1"/>
  <c r="VY41" i="1" s="1"/>
  <c r="OY15" i="1"/>
  <c r="OX13" i="1"/>
  <c r="WG8" i="1"/>
  <c r="WG20" i="1" l="1"/>
  <c r="JW5" i="3"/>
  <c r="JV6" i="3"/>
  <c r="IA8" i="3"/>
  <c r="HZ9" i="3"/>
  <c r="RI37" i="1"/>
  <c r="RJ35" i="1"/>
  <c r="ABB33" i="1"/>
  <c r="ABB47" i="1" s="1"/>
  <c r="VZ40" i="1"/>
  <c r="VZ41" i="1" s="1"/>
  <c r="OZ15" i="1"/>
  <c r="OY13" i="1"/>
  <c r="WH8" i="1"/>
  <c r="WH20" i="1" l="1"/>
  <c r="IB8" i="3"/>
  <c r="IA9" i="3"/>
  <c r="JX5" i="3"/>
  <c r="JW6" i="3"/>
  <c r="RJ37" i="1"/>
  <c r="RK35" i="1"/>
  <c r="ABC33" i="1"/>
  <c r="ABC47" i="1" s="1"/>
  <c r="WA40" i="1"/>
  <c r="WA41" i="1" s="1"/>
  <c r="PA15" i="1"/>
  <c r="OZ13" i="1"/>
  <c r="WI8" i="1"/>
  <c r="WI20" i="1" l="1"/>
  <c r="WI76" i="1" s="1"/>
  <c r="JY5" i="3"/>
  <c r="JX6" i="3"/>
  <c r="IC8" i="3"/>
  <c r="IB9" i="3"/>
  <c r="RK37" i="1"/>
  <c r="RL35" i="1"/>
  <c r="WB40" i="1"/>
  <c r="WB41" i="1" s="1"/>
  <c r="PB15" i="1"/>
  <c r="PA13" i="1"/>
  <c r="WJ8" i="1"/>
  <c r="WJ20" i="1" l="1"/>
  <c r="ID8" i="3"/>
  <c r="IC9" i="3"/>
  <c r="JZ5" i="3"/>
  <c r="JY6" i="3"/>
  <c r="RL37" i="1"/>
  <c r="RM35" i="1"/>
  <c r="WC40" i="1"/>
  <c r="WC41" i="1" s="1"/>
  <c r="PC15" i="1"/>
  <c r="PB13" i="1"/>
  <c r="WK8" i="1"/>
  <c r="WJ19" i="1"/>
  <c r="WK20" i="1" l="1"/>
  <c r="IE8" i="3"/>
  <c r="ID9" i="3"/>
  <c r="KA5" i="3"/>
  <c r="JZ6" i="3"/>
  <c r="RM37" i="1"/>
  <c r="RN35" i="1"/>
  <c r="WD40" i="1"/>
  <c r="WD41" i="1" s="1"/>
  <c r="PD15" i="1"/>
  <c r="PC13" i="1"/>
  <c r="WL8" i="1"/>
  <c r="WL20" i="1" l="1"/>
  <c r="IF8" i="3"/>
  <c r="IE9" i="3"/>
  <c r="KB5" i="3"/>
  <c r="KA6" i="3"/>
  <c r="RN37" i="1"/>
  <c r="RO35" i="1"/>
  <c r="WE40" i="1"/>
  <c r="WE41" i="1" s="1"/>
  <c r="PE15" i="1"/>
  <c r="PD13" i="1"/>
  <c r="WM8" i="1"/>
  <c r="WM20" i="1" l="1"/>
  <c r="KC5" i="3"/>
  <c r="KB6" i="3"/>
  <c r="IG8" i="3"/>
  <c r="IF9" i="3"/>
  <c r="RO37" i="1"/>
  <c r="RP35" i="1"/>
  <c r="WF40" i="1"/>
  <c r="WF41" i="1" s="1"/>
  <c r="PF15" i="1"/>
  <c r="PE13" i="1"/>
  <c r="WN8" i="1"/>
  <c r="WN20" i="1" l="1"/>
  <c r="H8" i="1"/>
  <c r="IH8" i="3"/>
  <c r="IG9" i="3"/>
  <c r="KD5" i="3"/>
  <c r="KC6" i="3"/>
  <c r="RP37" i="1"/>
  <c r="RQ35" i="1"/>
  <c r="WG40" i="1"/>
  <c r="WG41" i="1" s="1"/>
  <c r="PG15" i="1"/>
  <c r="PF13" i="1"/>
  <c r="WO8" i="1"/>
  <c r="WO20" i="1" l="1"/>
  <c r="I8" i="1"/>
  <c r="KE5" i="3"/>
  <c r="KD6" i="3"/>
  <c r="II8" i="3"/>
  <c r="IH9" i="3"/>
  <c r="RQ37" i="1"/>
  <c r="RR35" i="1"/>
  <c r="WH40" i="1"/>
  <c r="WH41" i="1" s="1"/>
  <c r="PH15" i="1"/>
  <c r="PG13" i="1"/>
  <c r="WP8" i="1"/>
  <c r="WP20" i="1" l="1"/>
  <c r="IJ8" i="3"/>
  <c r="II9" i="3"/>
  <c r="KE6" i="3"/>
  <c r="KF5" i="3"/>
  <c r="RR37" i="1"/>
  <c r="RS35" i="1"/>
  <c r="WI40" i="1"/>
  <c r="WI41" i="1" s="1"/>
  <c r="PI15" i="1"/>
  <c r="PH13" i="1"/>
  <c r="WQ8" i="1"/>
  <c r="WQ20" i="1" l="1"/>
  <c r="KG5" i="3"/>
  <c r="KF6" i="3"/>
  <c r="IK8" i="3"/>
  <c r="IJ9" i="3"/>
  <c r="RS37" i="1"/>
  <c r="RT35" i="1"/>
  <c r="WJ42" i="1"/>
  <c r="WJ76" i="1" s="1"/>
  <c r="PJ15" i="1"/>
  <c r="PI13" i="1"/>
  <c r="WR8" i="1"/>
  <c r="AA20" i="1" l="1"/>
  <c r="WJ41" i="1"/>
  <c r="WR20" i="1"/>
  <c r="IL8" i="3"/>
  <c r="IK9" i="3"/>
  <c r="KH5" i="3"/>
  <c r="KG6" i="3"/>
  <c r="RT37" i="1"/>
  <c r="RU35" i="1"/>
  <c r="WK42" i="1"/>
  <c r="WK76" i="1" s="1"/>
  <c r="PK15" i="1"/>
  <c r="PJ13" i="1"/>
  <c r="WS8" i="1"/>
  <c r="WS20" i="1" l="1"/>
  <c r="H20" i="1" s="1"/>
  <c r="KI5" i="3"/>
  <c r="KH6" i="3"/>
  <c r="IM8" i="3"/>
  <c r="IL9" i="3"/>
  <c r="RU37" i="1"/>
  <c r="RV35" i="1"/>
  <c r="WL42" i="1"/>
  <c r="WL76" i="1" s="1"/>
  <c r="PL15" i="1"/>
  <c r="PK13" i="1"/>
  <c r="WT8" i="1"/>
  <c r="I20" i="1" l="1"/>
  <c r="WT20" i="1"/>
  <c r="IN8" i="3"/>
  <c r="IM9" i="3"/>
  <c r="KJ5" i="3"/>
  <c r="KI6" i="3"/>
  <c r="RV37" i="1"/>
  <c r="RW35" i="1"/>
  <c r="WM42" i="1"/>
  <c r="WM76" i="1" s="1"/>
  <c r="PM15" i="1"/>
  <c r="PL13" i="1"/>
  <c r="WU8" i="1"/>
  <c r="WU20" i="1" l="1"/>
  <c r="KK5" i="3"/>
  <c r="KJ6" i="3"/>
  <c r="IO8" i="3"/>
  <c r="IN9" i="3"/>
  <c r="RW37" i="1"/>
  <c r="RX35" i="1"/>
  <c r="WN42" i="1"/>
  <c r="WN76" i="1" s="1"/>
  <c r="PN15" i="1"/>
  <c r="PM13" i="1"/>
  <c r="WV8" i="1"/>
  <c r="WV20" i="1" s="1"/>
  <c r="IP8" i="3" l="1"/>
  <c r="IO9" i="3"/>
  <c r="KL5" i="3"/>
  <c r="KK6" i="3"/>
  <c r="RX37" i="1"/>
  <c r="RY35" i="1"/>
  <c r="WO42" i="1"/>
  <c r="WO76" i="1" s="1"/>
  <c r="PO15" i="1"/>
  <c r="PN13" i="1"/>
  <c r="WW8" i="1"/>
  <c r="WW20" i="1" s="1"/>
  <c r="KM5" i="3" l="1"/>
  <c r="KL6" i="3"/>
  <c r="IQ8" i="3"/>
  <c r="IP9" i="3"/>
  <c r="RY37" i="1"/>
  <c r="RZ35" i="1"/>
  <c r="WP42" i="1"/>
  <c r="WP76" i="1" s="1"/>
  <c r="PP15" i="1"/>
  <c r="PO13" i="1"/>
  <c r="WX8" i="1"/>
  <c r="WX20" i="1" s="1"/>
  <c r="IR8" i="3" l="1"/>
  <c r="IQ9" i="3"/>
  <c r="KN5" i="3"/>
  <c r="KM6" i="3"/>
  <c r="RZ37" i="1"/>
  <c r="SA35" i="1"/>
  <c r="WQ42" i="1"/>
  <c r="WQ76" i="1" s="1"/>
  <c r="PQ15" i="1"/>
  <c r="PP13" i="1"/>
  <c r="WY8" i="1"/>
  <c r="WY20" i="1" s="1"/>
  <c r="AA42" i="1" l="1"/>
  <c r="Y42" i="1" s="1"/>
  <c r="KO5" i="3"/>
  <c r="KN6" i="3"/>
  <c r="IS8" i="3"/>
  <c r="IR9" i="3"/>
  <c r="SA37" i="1"/>
  <c r="SB35" i="1"/>
  <c r="WR42" i="1"/>
  <c r="PR15" i="1"/>
  <c r="PQ13" i="1"/>
  <c r="WZ8" i="1"/>
  <c r="WZ20" i="1" s="1"/>
  <c r="WR76" i="1" l="1"/>
  <c r="IT8" i="3"/>
  <c r="IS9" i="3"/>
  <c r="KP5" i="3"/>
  <c r="KO6" i="3"/>
  <c r="SB37" i="1"/>
  <c r="SC35" i="1"/>
  <c r="WS42" i="1"/>
  <c r="PS15" i="1"/>
  <c r="PR13" i="1"/>
  <c r="XA8" i="1"/>
  <c r="XA20" i="1" s="1"/>
  <c r="WS76" i="1" l="1"/>
  <c r="H42" i="1"/>
  <c r="H76" i="1"/>
  <c r="I42" i="1"/>
  <c r="KQ5" i="3"/>
  <c r="KP6" i="3"/>
  <c r="IU8" i="3"/>
  <c r="IT9" i="3"/>
  <c r="SC37" i="1"/>
  <c r="SD35" i="1"/>
  <c r="WT42" i="1"/>
  <c r="WT76" i="1" s="1"/>
  <c r="PT15" i="1"/>
  <c r="PS13" i="1"/>
  <c r="XB8" i="1"/>
  <c r="XB20" i="1" s="1"/>
  <c r="IV8" i="3" l="1"/>
  <c r="IU9" i="3"/>
  <c r="KQ6" i="3"/>
  <c r="KR5" i="3"/>
  <c r="SD37" i="1"/>
  <c r="SE35" i="1"/>
  <c r="WU42" i="1"/>
  <c r="WU76" i="1" s="1"/>
  <c r="PU15" i="1"/>
  <c r="PT13" i="1"/>
  <c r="XC8" i="1"/>
  <c r="XC20" i="1" s="1"/>
  <c r="KS5" i="3" l="1"/>
  <c r="KR6" i="3"/>
  <c r="IW8" i="3"/>
  <c r="IV9" i="3"/>
  <c r="SE37" i="1"/>
  <c r="SE40" i="1" s="1"/>
  <c r="SF35" i="1"/>
  <c r="WV42" i="1"/>
  <c r="PV15" i="1"/>
  <c r="PU13" i="1"/>
  <c r="XD8" i="1"/>
  <c r="XD20" i="1" s="1"/>
  <c r="IX8" i="3" l="1"/>
  <c r="IW9" i="3"/>
  <c r="KT5" i="3"/>
  <c r="KS6" i="3"/>
  <c r="SF37" i="1"/>
  <c r="SG35" i="1"/>
  <c r="WW42" i="1"/>
  <c r="PW15" i="1"/>
  <c r="PV13" i="1"/>
  <c r="XE8" i="1"/>
  <c r="XE20" i="1" s="1"/>
  <c r="KU5" i="3" l="1"/>
  <c r="KT6" i="3"/>
  <c r="IY8" i="3"/>
  <c r="IX9" i="3"/>
  <c r="SG37" i="1"/>
  <c r="SH35" i="1"/>
  <c r="WX42" i="1"/>
  <c r="PW13" i="1"/>
  <c r="PX15" i="1"/>
  <c r="XF8" i="1"/>
  <c r="XF20" i="1" s="1"/>
  <c r="IZ8" i="3" l="1"/>
  <c r="IY9" i="3"/>
  <c r="KV5" i="3"/>
  <c r="KU6" i="3"/>
  <c r="SH37" i="1"/>
  <c r="SI35" i="1"/>
  <c r="WY42" i="1"/>
  <c r="PY15" i="1"/>
  <c r="PX13" i="1"/>
  <c r="XG8" i="1"/>
  <c r="XG20" i="1" s="1"/>
  <c r="KW5" i="3" l="1"/>
  <c r="KV6" i="3"/>
  <c r="JA8" i="3"/>
  <c r="IZ9" i="3"/>
  <c r="SI37" i="1"/>
  <c r="SJ35" i="1"/>
  <c r="WZ42" i="1"/>
  <c r="PZ15" i="1"/>
  <c r="PY13" i="1"/>
  <c r="XH8" i="1"/>
  <c r="XH20" i="1" s="1"/>
  <c r="JB8" i="3" l="1"/>
  <c r="JA9" i="3"/>
  <c r="KX5" i="3"/>
  <c r="KW6" i="3"/>
  <c r="SJ37" i="1"/>
  <c r="SK35" i="1"/>
  <c r="XA42" i="1"/>
  <c r="QA15" i="1"/>
  <c r="PZ13" i="1"/>
  <c r="XI8" i="1"/>
  <c r="XI20" i="1" s="1"/>
  <c r="KY5" i="3" l="1"/>
  <c r="KX6" i="3"/>
  <c r="JC8" i="3"/>
  <c r="JB9" i="3"/>
  <c r="SK37" i="1"/>
  <c r="SL35" i="1"/>
  <c r="XB42" i="1"/>
  <c r="QB15" i="1"/>
  <c r="QA13" i="1"/>
  <c r="XJ8" i="1"/>
  <c r="XJ20" i="1" s="1"/>
  <c r="JD8" i="3" l="1"/>
  <c r="JC9" i="3"/>
  <c r="KZ5" i="3"/>
  <c r="KY6" i="3"/>
  <c r="SL37" i="1"/>
  <c r="SM35" i="1"/>
  <c r="XC42" i="1"/>
  <c r="QC15" i="1"/>
  <c r="QB13" i="1"/>
  <c r="XK8" i="1"/>
  <c r="XK20" i="1" s="1"/>
  <c r="LA5" i="3" l="1"/>
  <c r="KZ6" i="3"/>
  <c r="JE8" i="3"/>
  <c r="JD9" i="3"/>
  <c r="SM37" i="1"/>
  <c r="SN35" i="1"/>
  <c r="XD42" i="1"/>
  <c r="QD15" i="1"/>
  <c r="QC13" i="1"/>
  <c r="XL8" i="1"/>
  <c r="XL20" i="1" s="1"/>
  <c r="JF8" i="3" l="1"/>
  <c r="JE9" i="3"/>
  <c r="LB5" i="3"/>
  <c r="LA6" i="3"/>
  <c r="SN37" i="1"/>
  <c r="SO35" i="1"/>
  <c r="XE42" i="1"/>
  <c r="QE15" i="1"/>
  <c r="QD13" i="1"/>
  <c r="XM8" i="1"/>
  <c r="XM20" i="1" s="1"/>
  <c r="LC5" i="3" l="1"/>
  <c r="LB6" i="3"/>
  <c r="JG8" i="3"/>
  <c r="JF9" i="3"/>
  <c r="SO37" i="1"/>
  <c r="SP35" i="1"/>
  <c r="XF42" i="1"/>
  <c r="QF15" i="1"/>
  <c r="QE13" i="1"/>
  <c r="XN8" i="1"/>
  <c r="XN20" i="1" s="1"/>
  <c r="JH8" i="3" l="1"/>
  <c r="JG9" i="3"/>
  <c r="LC6" i="3"/>
  <c r="LD5" i="3"/>
  <c r="SP37" i="1"/>
  <c r="SQ35" i="1"/>
  <c r="XG42" i="1"/>
  <c r="QG15" i="1"/>
  <c r="QF13" i="1"/>
  <c r="XO8" i="1"/>
  <c r="XO20" i="1" s="1"/>
  <c r="LE5" i="3" l="1"/>
  <c r="LD6" i="3"/>
  <c r="JI8" i="3"/>
  <c r="JH9" i="3"/>
  <c r="SQ37" i="1"/>
  <c r="SR35" i="1"/>
  <c r="XH42" i="1"/>
  <c r="QH15" i="1"/>
  <c r="QG13" i="1"/>
  <c r="XP8" i="1"/>
  <c r="XP20" i="1" s="1"/>
  <c r="JJ8" i="3" l="1"/>
  <c r="JI9" i="3"/>
  <c r="LF5" i="3"/>
  <c r="LE6" i="3"/>
  <c r="SR37" i="1"/>
  <c r="SS35" i="1"/>
  <c r="XI42" i="1"/>
  <c r="QI15" i="1"/>
  <c r="QH13" i="1"/>
  <c r="XQ8" i="1"/>
  <c r="XQ20" i="1" s="1"/>
  <c r="LG5" i="3" l="1"/>
  <c r="LF6" i="3"/>
  <c r="JK8" i="3"/>
  <c r="JJ9" i="3"/>
  <c r="SS37" i="1"/>
  <c r="ST35" i="1"/>
  <c r="XJ42" i="1"/>
  <c r="QI13" i="1"/>
  <c r="QJ15" i="1"/>
  <c r="XR8" i="1"/>
  <c r="XR20" i="1" s="1"/>
  <c r="JL8" i="3" l="1"/>
  <c r="JK9" i="3"/>
  <c r="LH5" i="3"/>
  <c r="LG6" i="3"/>
  <c r="ST37" i="1"/>
  <c r="SU35" i="1"/>
  <c r="XK42" i="1"/>
  <c r="QK15" i="1"/>
  <c r="QJ13" i="1"/>
  <c r="XS8" i="1"/>
  <c r="XS20" i="1" s="1"/>
  <c r="LI5" i="3" l="1"/>
  <c r="LH6" i="3"/>
  <c r="JM8" i="3"/>
  <c r="JL9" i="3"/>
  <c r="SU37" i="1"/>
  <c r="SV35" i="1"/>
  <c r="XL42" i="1"/>
  <c r="QL15" i="1"/>
  <c r="QK13" i="1"/>
  <c r="XT8" i="1"/>
  <c r="XT20" i="1" s="1"/>
  <c r="JN8" i="3" l="1"/>
  <c r="JM9" i="3"/>
  <c r="LJ5" i="3"/>
  <c r="LI6" i="3"/>
  <c r="SV37" i="1"/>
  <c r="SW35" i="1"/>
  <c r="XM42" i="1"/>
  <c r="QM15" i="1"/>
  <c r="QL13" i="1"/>
  <c r="XU8" i="1"/>
  <c r="XU20" i="1" s="1"/>
  <c r="LK5" i="3" l="1"/>
  <c r="LJ6" i="3"/>
  <c r="JO8" i="3"/>
  <c r="JN9" i="3"/>
  <c r="SW37" i="1"/>
  <c r="SX35" i="1"/>
  <c r="XN42" i="1"/>
  <c r="QN15" i="1"/>
  <c r="QM13" i="1"/>
  <c r="XV8" i="1"/>
  <c r="XV20" i="1" s="1"/>
  <c r="JP8" i="3" l="1"/>
  <c r="JO9" i="3"/>
  <c r="LL5" i="3"/>
  <c r="LK6" i="3"/>
  <c r="SX37" i="1"/>
  <c r="SY35" i="1"/>
  <c r="XO42" i="1"/>
  <c r="QO15" i="1"/>
  <c r="QN13" i="1"/>
  <c r="XW8" i="1"/>
  <c r="XW20" i="1" s="1"/>
  <c r="JQ8" i="3" l="1"/>
  <c r="JP9" i="3"/>
  <c r="LM5" i="3"/>
  <c r="LL6" i="3"/>
  <c r="SY37" i="1"/>
  <c r="SZ35" i="1"/>
  <c r="XP42" i="1"/>
  <c r="QP15" i="1"/>
  <c r="QO13" i="1"/>
  <c r="XX8" i="1"/>
  <c r="XX20" i="1" s="1"/>
  <c r="LN5" i="3" l="1"/>
  <c r="LM6" i="3"/>
  <c r="JR8" i="3"/>
  <c r="JQ9" i="3"/>
  <c r="SZ37" i="1"/>
  <c r="TA35" i="1"/>
  <c r="XQ42" i="1"/>
  <c r="QQ15" i="1"/>
  <c r="QP13" i="1"/>
  <c r="XY8" i="1"/>
  <c r="XY20" i="1" s="1"/>
  <c r="JS8" i="3" l="1"/>
  <c r="JR9" i="3"/>
  <c r="LO5" i="3"/>
  <c r="LN6" i="3"/>
  <c r="TA37" i="1"/>
  <c r="TB35" i="1"/>
  <c r="XR42" i="1"/>
  <c r="QR15" i="1"/>
  <c r="QQ13" i="1"/>
  <c r="XZ8" i="1"/>
  <c r="XZ20" i="1" s="1"/>
  <c r="LO6" i="3" l="1"/>
  <c r="LP5" i="3"/>
  <c r="JT8" i="3"/>
  <c r="JS9" i="3"/>
  <c r="TB37" i="1"/>
  <c r="TC35" i="1"/>
  <c r="XS42" i="1"/>
  <c r="QS15" i="1"/>
  <c r="QR13" i="1"/>
  <c r="YA8" i="1"/>
  <c r="YA20" i="1" s="1"/>
  <c r="JU8" i="3" l="1"/>
  <c r="JT9" i="3"/>
  <c r="LQ5" i="3"/>
  <c r="LP6" i="3"/>
  <c r="TC37" i="1"/>
  <c r="TD35" i="1"/>
  <c r="XT42" i="1"/>
  <c r="QT15" i="1"/>
  <c r="QS13" i="1"/>
  <c r="YB8" i="1"/>
  <c r="YB20" i="1" s="1"/>
  <c r="LR5" i="3" l="1"/>
  <c r="LQ6" i="3"/>
  <c r="JV8" i="3"/>
  <c r="JU9" i="3"/>
  <c r="TE35" i="1"/>
  <c r="TD38" i="1"/>
  <c r="XU42" i="1"/>
  <c r="QU15" i="1"/>
  <c r="QU13" i="1" s="1"/>
  <c r="QV13" i="1" s="1"/>
  <c r="QT13" i="1"/>
  <c r="YC8" i="1"/>
  <c r="YC20" i="1" s="1"/>
  <c r="QW13" i="1" l="1"/>
  <c r="QV18" i="1"/>
  <c r="JW8" i="3"/>
  <c r="JV9" i="3"/>
  <c r="LS5" i="3"/>
  <c r="LR6" i="3"/>
  <c r="TF35" i="1"/>
  <c r="TE38" i="1"/>
  <c r="XV42" i="1"/>
  <c r="YD8" i="1"/>
  <c r="YE8" i="1" s="1"/>
  <c r="YF8" i="1" s="1"/>
  <c r="YG8" i="1" s="1"/>
  <c r="YH8" i="1" s="1"/>
  <c r="YI8" i="1" s="1"/>
  <c r="YJ8" i="1" s="1"/>
  <c r="YK8" i="1" s="1"/>
  <c r="YL8" i="1" s="1"/>
  <c r="YM8" i="1" s="1"/>
  <c r="YN8" i="1" s="1"/>
  <c r="YO8" i="1" s="1"/>
  <c r="YP8" i="1" s="1"/>
  <c r="YQ8" i="1" s="1"/>
  <c r="YR8" i="1" s="1"/>
  <c r="YS8" i="1" s="1"/>
  <c r="YT8" i="1" s="1"/>
  <c r="YU8" i="1" s="1"/>
  <c r="YV8" i="1" s="1"/>
  <c r="YW8" i="1" s="1"/>
  <c r="YX8" i="1" s="1"/>
  <c r="YY8" i="1" s="1"/>
  <c r="YZ8" i="1" s="1"/>
  <c r="ZA8" i="1" s="1"/>
  <c r="ZB8" i="1" s="1"/>
  <c r="ZC8" i="1" s="1"/>
  <c r="ZD8" i="1" s="1"/>
  <c r="ZE8" i="1" s="1"/>
  <c r="ZF8" i="1" s="1"/>
  <c r="ZG8" i="1" s="1"/>
  <c r="ZH8" i="1" s="1"/>
  <c r="ZI8" i="1" s="1"/>
  <c r="ZJ8" i="1" s="1"/>
  <c r="ZK8" i="1" s="1"/>
  <c r="ZL8" i="1" s="1"/>
  <c r="ZM8" i="1" s="1"/>
  <c r="ZN8" i="1" s="1"/>
  <c r="ZO8" i="1" s="1"/>
  <c r="ZP8" i="1" s="1"/>
  <c r="ZQ8" i="1" s="1"/>
  <c r="ZR8" i="1" s="1"/>
  <c r="ZS8" i="1" s="1"/>
  <c r="ZT8" i="1" s="1"/>
  <c r="ZU8" i="1" s="1"/>
  <c r="ZV8" i="1" s="1"/>
  <c r="ZW8" i="1" s="1"/>
  <c r="ZX8" i="1" s="1"/>
  <c r="ZY8" i="1" s="1"/>
  <c r="ZZ8" i="1" s="1"/>
  <c r="AAA8" i="1" s="1"/>
  <c r="AAB8" i="1" s="1"/>
  <c r="AAC8" i="1" s="1"/>
  <c r="AAD8" i="1" s="1"/>
  <c r="AAE8" i="1" s="1"/>
  <c r="AAF8" i="1" s="1"/>
  <c r="AAG8" i="1" s="1"/>
  <c r="AAH8" i="1" s="1"/>
  <c r="AAI8" i="1" s="1"/>
  <c r="AAJ8" i="1" s="1"/>
  <c r="AAK8" i="1" s="1"/>
  <c r="QX13" i="1" l="1"/>
  <c r="QW18" i="1"/>
  <c r="LT5" i="3"/>
  <c r="LS6" i="3"/>
  <c r="JX8" i="3"/>
  <c r="JW9" i="3"/>
  <c r="TG35" i="1"/>
  <c r="TF38" i="1"/>
  <c r="XW42" i="1"/>
  <c r="P9" i="1"/>
  <c r="P10" i="1" s="1"/>
  <c r="P11" i="1" s="1"/>
  <c r="QY13" i="1" l="1"/>
  <c r="QX18" i="1"/>
  <c r="JY8" i="3"/>
  <c r="JX9" i="3"/>
  <c r="LU5" i="3"/>
  <c r="LT6" i="3"/>
  <c r="TH35" i="1"/>
  <c r="TG38" i="1"/>
  <c r="XX42" i="1"/>
  <c r="UT4" i="1"/>
  <c r="UU4" i="1"/>
  <c r="UV4" i="1"/>
  <c r="UW4" i="1"/>
  <c r="UX4" i="1"/>
  <c r="UY4" i="1"/>
  <c r="UZ4" i="1"/>
  <c r="VA4" i="1"/>
  <c r="VB4" i="1"/>
  <c r="VC4" i="1"/>
  <c r="VD4" i="1"/>
  <c r="VE4" i="1"/>
  <c r="VF4" i="1"/>
  <c r="VG4" i="1"/>
  <c r="VH4" i="1"/>
  <c r="VI4" i="1"/>
  <c r="VJ4" i="1"/>
  <c r="VK4" i="1"/>
  <c r="VL4" i="1"/>
  <c r="VM4" i="1"/>
  <c r="VN4" i="1"/>
  <c r="VO4" i="1"/>
  <c r="VP4" i="1"/>
  <c r="VQ4" i="1"/>
  <c r="VR4" i="1"/>
  <c r="VS4" i="1"/>
  <c r="VT4" i="1"/>
  <c r="VU4" i="1"/>
  <c r="VV4" i="1"/>
  <c r="VW4" i="1"/>
  <c r="VX4" i="1"/>
  <c r="VY4" i="1"/>
  <c r="VZ4" i="1"/>
  <c r="WA4" i="1"/>
  <c r="WB4" i="1"/>
  <c r="WC4" i="1"/>
  <c r="WD4" i="1"/>
  <c r="WE4" i="1"/>
  <c r="WF4" i="1"/>
  <c r="WG4" i="1"/>
  <c r="WH4" i="1"/>
  <c r="WI4" i="1"/>
  <c r="WJ4" i="1"/>
  <c r="WK4" i="1"/>
  <c r="WL4" i="1"/>
  <c r="WM4" i="1"/>
  <c r="WN4" i="1"/>
  <c r="H4" i="1" s="1"/>
  <c r="I4" i="1" s="1"/>
  <c r="WO4" i="1"/>
  <c r="WP4" i="1"/>
  <c r="WQ4" i="1"/>
  <c r="WR4" i="1"/>
  <c r="WS4" i="1"/>
  <c r="WT4" i="1"/>
  <c r="WU4" i="1"/>
  <c r="WV4" i="1"/>
  <c r="WW4" i="1"/>
  <c r="WX4" i="1"/>
  <c r="WY4" i="1"/>
  <c r="WZ4" i="1"/>
  <c r="US4" i="1"/>
  <c r="UN6" i="1"/>
  <c r="UO6" i="1"/>
  <c r="UP6" i="1"/>
  <c r="UQ6" i="1"/>
  <c r="UR6" i="1"/>
  <c r="UJ6" i="1"/>
  <c r="UK6" i="1"/>
  <c r="UL6" i="1"/>
  <c r="UM6" i="1"/>
  <c r="UI6" i="1"/>
  <c r="UC6" i="1"/>
  <c r="UD6" i="1"/>
  <c r="UE6" i="1"/>
  <c r="UF6" i="1"/>
  <c r="UG6" i="1"/>
  <c r="UH6" i="1"/>
  <c r="UB6" i="1"/>
  <c r="TT6" i="1"/>
  <c r="TU6" i="1"/>
  <c r="TV6" i="1"/>
  <c r="TW6" i="1"/>
  <c r="TX6" i="1"/>
  <c r="TY6" i="1"/>
  <c r="TZ6" i="1"/>
  <c r="UA6" i="1"/>
  <c r="TQ6" i="1"/>
  <c r="TR6" i="1"/>
  <c r="TS6" i="1"/>
  <c r="TP6" i="1"/>
  <c r="TM6" i="1"/>
  <c r="TN6" i="1"/>
  <c r="TO6" i="1"/>
  <c r="TI6" i="1"/>
  <c r="TJ6" i="1"/>
  <c r="TK6" i="1"/>
  <c r="TL6" i="1"/>
  <c r="TD4" i="1"/>
  <c r="TD6" i="1"/>
  <c r="TE6" i="1"/>
  <c r="TF6" i="1"/>
  <c r="TG6" i="1"/>
  <c r="TB4" i="1"/>
  <c r="TB5" i="1" s="1"/>
  <c r="TB6" i="1" s="1"/>
  <c r="TC4" i="1"/>
  <c r="TC5" i="1" s="1"/>
  <c r="TC6" i="1" s="1"/>
  <c r="TE4" i="1"/>
  <c r="TF4" i="1"/>
  <c r="TG4" i="1"/>
  <c r="TH4" i="1"/>
  <c r="TI4" i="1"/>
  <c r="TJ4" i="1"/>
  <c r="TK4" i="1"/>
  <c r="TU4" i="1"/>
  <c r="TV4" i="1"/>
  <c r="TW4" i="1"/>
  <c r="TX4" i="1"/>
  <c r="TY4" i="1"/>
  <c r="TZ4" i="1"/>
  <c r="UA4" i="1"/>
  <c r="UB4" i="1"/>
  <c r="UC4" i="1"/>
  <c r="UD4" i="1"/>
  <c r="UE4" i="1"/>
  <c r="UF4" i="1"/>
  <c r="UG4" i="1"/>
  <c r="UH4" i="1"/>
  <c r="UI4" i="1"/>
  <c r="UJ4" i="1"/>
  <c r="UK4" i="1"/>
  <c r="UL4" i="1"/>
  <c r="UM4" i="1"/>
  <c r="UN4" i="1"/>
  <c r="UO4" i="1"/>
  <c r="UP4" i="1"/>
  <c r="UQ4" i="1"/>
  <c r="UR4" i="1"/>
  <c r="TA4" i="1"/>
  <c r="TA5" i="1" s="1"/>
  <c r="TA6" i="1" s="1"/>
  <c r="TS3" i="1"/>
  <c r="TS4" i="1" s="1"/>
  <c r="TT3" i="1"/>
  <c r="TT4" i="1" s="1"/>
  <c r="TM3" i="1"/>
  <c r="TM4" i="1" s="1"/>
  <c r="TN3" i="1"/>
  <c r="TN4" i="1" s="1"/>
  <c r="TO3" i="1"/>
  <c r="TO4" i="1" s="1"/>
  <c r="TP3" i="1"/>
  <c r="TP4" i="1" s="1"/>
  <c r="TQ3" i="1"/>
  <c r="TQ4" i="1" s="1"/>
  <c r="TR3" i="1"/>
  <c r="TR4" i="1" s="1"/>
  <c r="TL3" i="1"/>
  <c r="TL4" i="1" s="1"/>
  <c r="TO18" i="1"/>
  <c r="TN18" i="1" l="1"/>
  <c r="TO19" i="1"/>
  <c r="D36" i="3"/>
  <c r="D35" i="3" s="1"/>
  <c r="I36" i="3"/>
  <c r="I35" i="3" s="1"/>
  <c r="E36" i="3"/>
  <c r="E35" i="3" s="1"/>
  <c r="F36" i="3"/>
  <c r="F35" i="3" s="1"/>
  <c r="G36" i="3"/>
  <c r="G35" i="3" s="1"/>
  <c r="H36" i="3"/>
  <c r="H35" i="3" s="1"/>
  <c r="QZ13" i="1"/>
  <c r="QY18" i="1"/>
  <c r="LV5" i="3"/>
  <c r="LU6" i="3"/>
  <c r="JZ8" i="3"/>
  <c r="JY9" i="3"/>
  <c r="TI35" i="1"/>
  <c r="TH38" i="1"/>
  <c r="XY42" i="1"/>
  <c r="TM18" i="1" l="1"/>
  <c r="TN19" i="1"/>
  <c r="RA13" i="1"/>
  <c r="QZ18" i="1"/>
  <c r="KA8" i="3"/>
  <c r="JZ9" i="3"/>
  <c r="LW5" i="3"/>
  <c r="LV6" i="3"/>
  <c r="TJ35" i="1"/>
  <c r="TI38" i="1"/>
  <c r="XZ42" i="1"/>
  <c r="TL18" i="1" l="1"/>
  <c r="TM19" i="1"/>
  <c r="RB13" i="1"/>
  <c r="RA18" i="1"/>
  <c r="LX5" i="3"/>
  <c r="LW6" i="3"/>
  <c r="KB8" i="3"/>
  <c r="KA9" i="3"/>
  <c r="TK35" i="1"/>
  <c r="TJ38" i="1"/>
  <c r="YA42" i="1"/>
  <c r="TK18" i="1" l="1"/>
  <c r="TL19" i="1"/>
  <c r="RC13" i="1"/>
  <c r="RB18" i="1"/>
  <c r="KC8" i="3"/>
  <c r="KB9" i="3"/>
  <c r="LY5" i="3"/>
  <c r="LX6" i="3"/>
  <c r="TL35" i="1"/>
  <c r="TK38" i="1"/>
  <c r="YB42" i="1"/>
  <c r="TJ18" i="1" l="1"/>
  <c r="TK19" i="1"/>
  <c r="RD13" i="1"/>
  <c r="RC18" i="1"/>
  <c r="KD8" i="3"/>
  <c r="KC9" i="3"/>
  <c r="LZ5" i="3"/>
  <c r="LY6" i="3"/>
  <c r="TM35" i="1"/>
  <c r="TL38" i="1"/>
  <c r="YC42" i="1"/>
  <c r="TI18" i="1" l="1"/>
  <c r="TJ19" i="1"/>
  <c r="RE13" i="1"/>
  <c r="RD18" i="1"/>
  <c r="KE8" i="3"/>
  <c r="KD9" i="3"/>
  <c r="MA5" i="3"/>
  <c r="LZ6" i="3"/>
  <c r="TN35" i="1"/>
  <c r="TM38" i="1"/>
  <c r="YD42" i="1"/>
  <c r="TH18" i="1" l="1"/>
  <c r="TI19" i="1"/>
  <c r="RF13" i="1"/>
  <c r="RE18" i="1"/>
  <c r="MA6" i="3"/>
  <c r="MB5" i="3"/>
  <c r="KF8" i="3"/>
  <c r="KE9" i="3"/>
  <c r="TO35" i="1"/>
  <c r="TN38" i="1"/>
  <c r="YE42" i="1"/>
  <c r="TG18" i="1" l="1"/>
  <c r="TH19" i="1"/>
  <c r="RG13" i="1"/>
  <c r="RF18" i="1"/>
  <c r="KG8" i="3"/>
  <c r="KF9" i="3"/>
  <c r="MC5" i="3"/>
  <c r="MB6" i="3"/>
  <c r="TO38" i="1"/>
  <c r="TP35" i="1"/>
  <c r="YF42" i="1"/>
  <c r="TF18" i="1" l="1"/>
  <c r="TG19" i="1"/>
  <c r="RH13" i="1"/>
  <c r="RG18" i="1"/>
  <c r="MD5" i="3"/>
  <c r="MC6" i="3"/>
  <c r="KH8" i="3"/>
  <c r="KG9" i="3"/>
  <c r="TP38" i="1"/>
  <c r="TQ35" i="1"/>
  <c r="YG42" i="1"/>
  <c r="TE18" i="1" l="1"/>
  <c r="TF19" i="1"/>
  <c r="RI13" i="1"/>
  <c r="RH18" i="1"/>
  <c r="KI8" i="3"/>
  <c r="KH9" i="3"/>
  <c r="ME5" i="3"/>
  <c r="MD6" i="3"/>
  <c r="TR35" i="1"/>
  <c r="TQ38" i="1"/>
  <c r="YH42" i="1"/>
  <c r="TD18" i="1" l="1"/>
  <c r="TE19" i="1"/>
  <c r="RJ13" i="1"/>
  <c r="RI18" i="1"/>
  <c r="KJ8" i="3"/>
  <c r="KI9" i="3"/>
  <c r="MF5" i="3"/>
  <c r="ME6" i="3"/>
  <c r="TS35" i="1"/>
  <c r="TR38" i="1"/>
  <c r="YI42" i="1"/>
  <c r="TC18" i="1" l="1"/>
  <c r="TD19" i="1"/>
  <c r="RK13" i="1"/>
  <c r="RJ18" i="1"/>
  <c r="KK8" i="3"/>
  <c r="KJ9" i="3"/>
  <c r="MG5" i="3"/>
  <c r="MF6" i="3"/>
  <c r="TT35" i="1"/>
  <c r="TS38" i="1"/>
  <c r="YJ42" i="1"/>
  <c r="TB18" i="1" l="1"/>
  <c r="TC19" i="1"/>
  <c r="RL13" i="1"/>
  <c r="RK18" i="1"/>
  <c r="MH5" i="3"/>
  <c r="MG6" i="3"/>
  <c r="KL8" i="3"/>
  <c r="KK9" i="3"/>
  <c r="TU35" i="1"/>
  <c r="TT38" i="1"/>
  <c r="YK42" i="1"/>
  <c r="TA18" i="1" l="1"/>
  <c r="TB19" i="1"/>
  <c r="RM13" i="1"/>
  <c r="RL18" i="1"/>
  <c r="KM8" i="3"/>
  <c r="KL9" i="3"/>
  <c r="MI5" i="3"/>
  <c r="MH6" i="3"/>
  <c r="TV35" i="1"/>
  <c r="TU38" i="1"/>
  <c r="YL42" i="1"/>
  <c r="SZ18" i="1" l="1"/>
  <c r="TA19" i="1"/>
  <c r="RN13" i="1"/>
  <c r="RM18" i="1"/>
  <c r="MJ5" i="3"/>
  <c r="MI6" i="3"/>
  <c r="KN8" i="3"/>
  <c r="KM9" i="3"/>
  <c r="TW35" i="1"/>
  <c r="TV38" i="1"/>
  <c r="YM42" i="1"/>
  <c r="SY18" i="1" l="1"/>
  <c r="SZ19" i="1"/>
  <c r="RO13" i="1"/>
  <c r="RN18" i="1"/>
  <c r="KO8" i="3"/>
  <c r="KN9" i="3"/>
  <c r="MK5" i="3"/>
  <c r="MJ6" i="3"/>
  <c r="TX35" i="1"/>
  <c r="TW38" i="1"/>
  <c r="YN42" i="1"/>
  <c r="SX18" i="1" l="1"/>
  <c r="SY19" i="1"/>
  <c r="RP13" i="1"/>
  <c r="RO18" i="1"/>
  <c r="ML5" i="3"/>
  <c r="MK6" i="3"/>
  <c r="KP8" i="3"/>
  <c r="KO9" i="3"/>
  <c r="TY35" i="1"/>
  <c r="TX38" i="1"/>
  <c r="YO42" i="1"/>
  <c r="SW18" i="1" l="1"/>
  <c r="SX19" i="1"/>
  <c r="RQ13" i="1"/>
  <c r="RP18" i="1"/>
  <c r="MM5" i="3"/>
  <c r="ML6" i="3"/>
  <c r="KQ8" i="3"/>
  <c r="KP9" i="3"/>
  <c r="TZ35" i="1"/>
  <c r="TY38" i="1"/>
  <c r="YP42" i="1"/>
  <c r="SV18" i="1" l="1"/>
  <c r="SW19" i="1"/>
  <c r="RR13" i="1"/>
  <c r="RQ18" i="1"/>
  <c r="MM6" i="3"/>
  <c r="MN5" i="3"/>
  <c r="KR8" i="3"/>
  <c r="KQ9" i="3"/>
  <c r="UA35" i="1"/>
  <c r="TZ38" i="1"/>
  <c r="YQ42" i="1"/>
  <c r="SU18" i="1" l="1"/>
  <c r="SV19" i="1"/>
  <c r="RS13" i="1"/>
  <c r="RR18" i="1"/>
  <c r="KS8" i="3"/>
  <c r="KR9" i="3"/>
  <c r="MO5" i="3"/>
  <c r="MN6" i="3"/>
  <c r="UB35" i="1"/>
  <c r="UA38" i="1"/>
  <c r="YR42" i="1"/>
  <c r="ST18" i="1" l="1"/>
  <c r="SU19" i="1"/>
  <c r="RT13" i="1"/>
  <c r="RU13" i="1" s="1"/>
  <c r="RV13" i="1" s="1"/>
  <c r="RW13" i="1" s="1"/>
  <c r="RX13" i="1" s="1"/>
  <c r="RY13" i="1" s="1"/>
  <c r="RZ13" i="1" s="1"/>
  <c r="SA13" i="1" s="1"/>
  <c r="SB13" i="1" s="1"/>
  <c r="SC13" i="1" s="1"/>
  <c r="SD13" i="1" s="1"/>
  <c r="SE13" i="1" s="1"/>
  <c r="SF13" i="1" s="1"/>
  <c r="SG13" i="1" s="1"/>
  <c r="SH13" i="1" s="1"/>
  <c r="SI13" i="1" s="1"/>
  <c r="SJ13" i="1" s="1"/>
  <c r="SK13" i="1" s="1"/>
  <c r="SL13" i="1" s="1"/>
  <c r="SM13" i="1" s="1"/>
  <c r="SN13" i="1" s="1"/>
  <c r="SO13" i="1" s="1"/>
  <c r="SP13" i="1" s="1"/>
  <c r="SQ13" i="1" s="1"/>
  <c r="SR13" i="1" s="1"/>
  <c r="SS13" i="1" s="1"/>
  <c r="ST13" i="1" s="1"/>
  <c r="SU13" i="1" s="1"/>
  <c r="SV13" i="1" s="1"/>
  <c r="SW13" i="1" s="1"/>
  <c r="SX13" i="1" s="1"/>
  <c r="SY13" i="1" s="1"/>
  <c r="SZ13" i="1" s="1"/>
  <c r="TA13" i="1" s="1"/>
  <c r="TB13" i="1" s="1"/>
  <c r="TC13" i="1" s="1"/>
  <c r="TD13" i="1" s="1"/>
  <c r="TE13" i="1" s="1"/>
  <c r="TF13" i="1" s="1"/>
  <c r="TG13" i="1" s="1"/>
  <c r="RS18" i="1"/>
  <c r="KT8" i="3"/>
  <c r="KS9" i="3"/>
  <c r="MP5" i="3"/>
  <c r="MO6" i="3"/>
  <c r="UC35" i="1"/>
  <c r="UB38" i="1"/>
  <c r="YS42" i="1"/>
  <c r="SS18" i="1" l="1"/>
  <c r="ST19" i="1"/>
  <c r="TH13" i="1"/>
  <c r="MQ5" i="3"/>
  <c r="MP6" i="3"/>
  <c r="KU8" i="3"/>
  <c r="KT9" i="3"/>
  <c r="UD35" i="1"/>
  <c r="UC38" i="1"/>
  <c r="YT42" i="1"/>
  <c r="SR18" i="1" l="1"/>
  <c r="SS19" i="1"/>
  <c r="TI13" i="1"/>
  <c r="KV8" i="3"/>
  <c r="KU9" i="3"/>
  <c r="MR5" i="3"/>
  <c r="MQ6" i="3"/>
  <c r="UE35" i="1"/>
  <c r="UD38" i="1"/>
  <c r="YU42" i="1"/>
  <c r="SQ18" i="1" l="1"/>
  <c r="SR19" i="1"/>
  <c r="TJ13" i="1"/>
  <c r="MS5" i="3"/>
  <c r="MR6" i="3"/>
  <c r="KW8" i="3"/>
  <c r="KV9" i="3"/>
  <c r="UF35" i="1"/>
  <c r="UE38" i="1"/>
  <c r="YV42" i="1"/>
  <c r="SP18" i="1" l="1"/>
  <c r="SQ19" i="1"/>
  <c r="TK13" i="1"/>
  <c r="KX8" i="3"/>
  <c r="KW9" i="3"/>
  <c r="MT5" i="3"/>
  <c r="MS6" i="3"/>
  <c r="UG35" i="1"/>
  <c r="UF38" i="1"/>
  <c r="YW42" i="1"/>
  <c r="SO18" i="1" l="1"/>
  <c r="SP19" i="1"/>
  <c r="TL13" i="1"/>
  <c r="KY8" i="3"/>
  <c r="KX9" i="3"/>
  <c r="MU5" i="3"/>
  <c r="MT6" i="3"/>
  <c r="UH35" i="1"/>
  <c r="UG38" i="1"/>
  <c r="YX42" i="1"/>
  <c r="SN18" i="1" l="1"/>
  <c r="SO19" i="1"/>
  <c r="TM13" i="1"/>
  <c r="KZ8" i="3"/>
  <c r="KY9" i="3"/>
  <c r="MV5" i="3"/>
  <c r="MU6" i="3"/>
  <c r="UI35" i="1"/>
  <c r="UH38" i="1"/>
  <c r="YY42" i="1"/>
  <c r="SM18" i="1" l="1"/>
  <c r="SN19" i="1"/>
  <c r="TN13" i="1"/>
  <c r="MW5" i="3"/>
  <c r="MV6" i="3"/>
  <c r="LA8" i="3"/>
  <c r="KZ9" i="3"/>
  <c r="UJ35" i="1"/>
  <c r="UI38" i="1"/>
  <c r="YZ42" i="1"/>
  <c r="SL18" i="1" l="1"/>
  <c r="SM19" i="1"/>
  <c r="TO13" i="1"/>
  <c r="LB8" i="3"/>
  <c r="LA9" i="3"/>
  <c r="MX5" i="3"/>
  <c r="MW6" i="3"/>
  <c r="UJ38" i="1"/>
  <c r="UK35" i="1"/>
  <c r="ZA42" i="1"/>
  <c r="SK18" i="1" l="1"/>
  <c r="SL19" i="1"/>
  <c r="TP13" i="1"/>
  <c r="MY5" i="3"/>
  <c r="MX6" i="3"/>
  <c r="LC8" i="3"/>
  <c r="LB9" i="3"/>
  <c r="UL35" i="1"/>
  <c r="UK38" i="1"/>
  <c r="ZB42" i="1"/>
  <c r="SJ18" i="1" l="1"/>
  <c r="SK19" i="1"/>
  <c r="TQ13" i="1"/>
  <c r="MY6" i="3"/>
  <c r="MZ5" i="3"/>
  <c r="LD8" i="3"/>
  <c r="LC9" i="3"/>
  <c r="UM35" i="1"/>
  <c r="UL38" i="1"/>
  <c r="ZC42" i="1"/>
  <c r="SI18" i="1" l="1"/>
  <c r="SJ19" i="1"/>
  <c r="TR13" i="1"/>
  <c r="LE8" i="3"/>
  <c r="LD9" i="3"/>
  <c r="NA5" i="3"/>
  <c r="MZ6" i="3"/>
  <c r="UN35" i="1"/>
  <c r="UM38" i="1"/>
  <c r="ZD42" i="1"/>
  <c r="SH18" i="1" l="1"/>
  <c r="SI19" i="1"/>
  <c r="TS13" i="1"/>
  <c r="NB5" i="3"/>
  <c r="NA6" i="3"/>
  <c r="LF8" i="3"/>
  <c r="LE9" i="3"/>
  <c r="UN38" i="1"/>
  <c r="UO35" i="1"/>
  <c r="ZE42" i="1"/>
  <c r="SG18" i="1" l="1"/>
  <c r="SF18" i="1" s="1"/>
  <c r="SH19" i="1"/>
  <c r="TT13" i="1"/>
  <c r="LG8" i="3"/>
  <c r="LF9" i="3"/>
  <c r="NC5" i="3"/>
  <c r="NB6" i="3"/>
  <c r="UP35" i="1"/>
  <c r="UO38" i="1"/>
  <c r="ZF42" i="1"/>
  <c r="SF19" i="1" l="1"/>
  <c r="SG19" i="1"/>
  <c r="TU13" i="1"/>
  <c r="ND5" i="3"/>
  <c r="NC6" i="3"/>
  <c r="LH8" i="3"/>
  <c r="LG9" i="3"/>
  <c r="UQ35" i="1"/>
  <c r="UP38" i="1"/>
  <c r="ZG42" i="1"/>
  <c r="TV13" i="1" l="1"/>
  <c r="LI8" i="3"/>
  <c r="LH9" i="3"/>
  <c r="NE5" i="3"/>
  <c r="ND6" i="3"/>
  <c r="UR35" i="1"/>
  <c r="UQ38" i="1"/>
  <c r="ZH42" i="1"/>
  <c r="TW13" i="1" l="1"/>
  <c r="LJ8" i="3"/>
  <c r="LI9" i="3"/>
  <c r="NF5" i="3"/>
  <c r="NE6" i="3"/>
  <c r="UR38" i="1"/>
  <c r="US35" i="1"/>
  <c r="ZI42" i="1"/>
  <c r="TX13" i="1" l="1"/>
  <c r="NG5" i="3"/>
  <c r="NF6" i="3"/>
  <c r="LK8" i="3"/>
  <c r="LJ9" i="3"/>
  <c r="UT35" i="1"/>
  <c r="US38" i="1"/>
  <c r="ZJ42" i="1"/>
  <c r="TY13" i="1" l="1"/>
  <c r="NH5" i="3"/>
  <c r="NG6" i="3"/>
  <c r="LL8" i="3"/>
  <c r="LK9" i="3"/>
  <c r="UU35" i="1"/>
  <c r="UT38" i="1"/>
  <c r="ZK42" i="1"/>
  <c r="TZ13" i="1" l="1"/>
  <c r="NI5" i="3"/>
  <c r="NH6" i="3"/>
  <c r="LM8" i="3"/>
  <c r="LL9" i="3"/>
  <c r="UV35" i="1"/>
  <c r="UU38" i="1"/>
  <c r="ZL42" i="1"/>
  <c r="UA13" i="1" l="1"/>
  <c r="NJ5" i="3"/>
  <c r="NI6" i="3"/>
  <c r="LN8" i="3"/>
  <c r="LM9" i="3"/>
  <c r="UW35" i="1"/>
  <c r="UV38" i="1"/>
  <c r="ZM42" i="1"/>
  <c r="UB13" i="1" l="1"/>
  <c r="NK5" i="3"/>
  <c r="NJ6" i="3"/>
  <c r="LO8" i="3"/>
  <c r="LN9" i="3"/>
  <c r="UX35" i="1"/>
  <c r="UW38" i="1"/>
  <c r="ZN42" i="1"/>
  <c r="UC13" i="1" l="1"/>
  <c r="NK6" i="3"/>
  <c r="NL5" i="3"/>
  <c r="LP8" i="3"/>
  <c r="LO9" i="3"/>
  <c r="UY35" i="1"/>
  <c r="UX38" i="1"/>
  <c r="ZO42" i="1"/>
  <c r="UD13" i="1" l="1"/>
  <c r="NM5" i="3"/>
  <c r="NL6" i="3"/>
  <c r="LQ8" i="3"/>
  <c r="LP9" i="3"/>
  <c r="UZ35" i="1"/>
  <c r="UY38" i="1"/>
  <c r="ZP42" i="1"/>
  <c r="UE13" i="1" l="1"/>
  <c r="NN5" i="3"/>
  <c r="NM6" i="3"/>
  <c r="LR8" i="3"/>
  <c r="LQ9" i="3"/>
  <c r="VA35" i="1"/>
  <c r="UZ38" i="1"/>
  <c r="ZQ42" i="1"/>
  <c r="UF13" i="1" l="1"/>
  <c r="LS8" i="3"/>
  <c r="LR9" i="3"/>
  <c r="NO5" i="3"/>
  <c r="NN6" i="3"/>
  <c r="VB35" i="1"/>
  <c r="VA38" i="1"/>
  <c r="ZR42" i="1"/>
  <c r="UG13" i="1" l="1"/>
  <c r="LT8" i="3"/>
  <c r="LS9" i="3"/>
  <c r="NP5" i="3"/>
  <c r="NO6" i="3"/>
  <c r="VC35" i="1"/>
  <c r="VB38" i="1"/>
  <c r="ZS42" i="1"/>
  <c r="UH13" i="1" l="1"/>
  <c r="NQ5" i="3"/>
  <c r="NP6" i="3"/>
  <c r="LU8" i="3"/>
  <c r="LT9" i="3"/>
  <c r="VD35" i="1"/>
  <c r="VC38" i="1"/>
  <c r="ZT42" i="1"/>
  <c r="UI13" i="1" l="1"/>
  <c r="NR5" i="3"/>
  <c r="NQ6" i="3"/>
  <c r="LV8" i="3"/>
  <c r="LU9" i="3"/>
  <c r="VE35" i="1"/>
  <c r="VD38" i="1"/>
  <c r="ZU42" i="1"/>
  <c r="UJ13" i="1" l="1"/>
  <c r="NS5" i="3"/>
  <c r="NR6" i="3"/>
  <c r="LW8" i="3"/>
  <c r="LV9" i="3"/>
  <c r="VF35" i="1"/>
  <c r="VE38" i="1"/>
  <c r="ZV42" i="1"/>
  <c r="UK13" i="1" l="1"/>
  <c r="NT5" i="3"/>
  <c r="NS6" i="3"/>
  <c r="LX8" i="3"/>
  <c r="LW9" i="3"/>
  <c r="VG35" i="1"/>
  <c r="VF38" i="1"/>
  <c r="ZW42" i="1"/>
  <c r="UL13" i="1" l="1"/>
  <c r="NU5" i="3"/>
  <c r="NT6" i="3"/>
  <c r="LY8" i="3"/>
  <c r="LX9" i="3"/>
  <c r="VH35" i="1"/>
  <c r="VG38" i="1"/>
  <c r="ZX42" i="1"/>
  <c r="UM13" i="1" l="1"/>
  <c r="NV5" i="3"/>
  <c r="NU6" i="3"/>
  <c r="LZ8" i="3"/>
  <c r="LY9" i="3"/>
  <c r="VI35" i="1"/>
  <c r="VH38" i="1"/>
  <c r="ZY42" i="1"/>
  <c r="UN13" i="1" l="1"/>
  <c r="NW5" i="3"/>
  <c r="NV6" i="3"/>
  <c r="MA8" i="3"/>
  <c r="LZ9" i="3"/>
  <c r="VJ35" i="1"/>
  <c r="VI38" i="1"/>
  <c r="ZZ42" i="1"/>
  <c r="UO13" i="1" l="1"/>
  <c r="NW6" i="3"/>
  <c r="NX5" i="3"/>
  <c r="MB8" i="3"/>
  <c r="MA9" i="3"/>
  <c r="VK35" i="1"/>
  <c r="VJ38" i="1"/>
  <c r="AAA42" i="1"/>
  <c r="UP13" i="1" l="1"/>
  <c r="MC8" i="3"/>
  <c r="MB9" i="3"/>
  <c r="NY5" i="3"/>
  <c r="NX6" i="3"/>
  <c r="VL35" i="1"/>
  <c r="VK38" i="1"/>
  <c r="AAB42" i="1"/>
  <c r="UQ13" i="1" l="1"/>
  <c r="NZ5" i="3"/>
  <c r="NY6" i="3"/>
  <c r="MD8" i="3"/>
  <c r="MC9" i="3"/>
  <c r="VM35" i="1"/>
  <c r="VL38" i="1"/>
  <c r="AAC42" i="1"/>
  <c r="UR13" i="1" l="1"/>
  <c r="ME8" i="3"/>
  <c r="MD9" i="3"/>
  <c r="OA5" i="3"/>
  <c r="NZ6" i="3"/>
  <c r="VN35" i="1"/>
  <c r="VM38" i="1"/>
  <c r="AAD42" i="1"/>
  <c r="US13" i="1" l="1"/>
  <c r="OB5" i="3"/>
  <c r="OA6" i="3"/>
  <c r="MF8" i="3"/>
  <c r="ME9" i="3"/>
  <c r="VO35" i="1"/>
  <c r="VN38" i="1"/>
  <c r="AAE42" i="1"/>
  <c r="UT13" i="1" l="1"/>
  <c r="MG8" i="3"/>
  <c r="MF9" i="3"/>
  <c r="OC5" i="3"/>
  <c r="OB6" i="3"/>
  <c r="VP35" i="1"/>
  <c r="VO38" i="1"/>
  <c r="AAF42" i="1"/>
  <c r="UU13" i="1" l="1"/>
  <c r="OD5" i="3"/>
  <c r="OC6" i="3"/>
  <c r="MH8" i="3"/>
  <c r="MG9" i="3"/>
  <c r="VQ35" i="1"/>
  <c r="VP38" i="1"/>
  <c r="AAG42" i="1"/>
  <c r="UV13" i="1" l="1"/>
  <c r="MI8" i="3"/>
  <c r="MH9" i="3"/>
  <c r="OE5" i="3"/>
  <c r="OD6" i="3"/>
  <c r="VR35" i="1"/>
  <c r="VQ38" i="1"/>
  <c r="AAH42" i="1"/>
  <c r="UW13" i="1" l="1"/>
  <c r="OF5" i="3"/>
  <c r="OE6" i="3"/>
  <c r="MJ8" i="3"/>
  <c r="MI9" i="3"/>
  <c r="VS35" i="1"/>
  <c r="VR38" i="1"/>
  <c r="AAI42" i="1"/>
  <c r="UX13" i="1" l="1"/>
  <c r="MK8" i="3"/>
  <c r="MJ9" i="3"/>
  <c r="OG5" i="3"/>
  <c r="OF6" i="3"/>
  <c r="VT35" i="1"/>
  <c r="VS38" i="1"/>
  <c r="AAJ42" i="1"/>
  <c r="UY13" i="1" l="1"/>
  <c r="OH5" i="3"/>
  <c r="OG6" i="3"/>
  <c r="ML8" i="3"/>
  <c r="MK9" i="3"/>
  <c r="VU35" i="1"/>
  <c r="VT38" i="1"/>
  <c r="AAK42" i="1"/>
  <c r="UZ13" i="1" l="1"/>
  <c r="MM8" i="3"/>
  <c r="ML9" i="3"/>
  <c r="OI5" i="3"/>
  <c r="OH6" i="3"/>
  <c r="VV35" i="1"/>
  <c r="VU38" i="1"/>
  <c r="AAL42" i="1"/>
  <c r="VA13" i="1" l="1"/>
  <c r="OI6" i="3"/>
  <c r="OJ5" i="3"/>
  <c r="MN8" i="3"/>
  <c r="MM9" i="3"/>
  <c r="VW35" i="1"/>
  <c r="VV38" i="1"/>
  <c r="AAM42" i="1"/>
  <c r="VB13" i="1" l="1"/>
  <c r="MO8" i="3"/>
  <c r="MN9" i="3"/>
  <c r="OK5" i="3"/>
  <c r="OJ6" i="3"/>
  <c r="VX35" i="1"/>
  <c r="VW38" i="1"/>
  <c r="AAN42" i="1"/>
  <c r="VC13" i="1" l="1"/>
  <c r="OL5" i="3"/>
  <c r="OK6" i="3"/>
  <c r="MP8" i="3"/>
  <c r="MO9" i="3"/>
  <c r="VY35" i="1"/>
  <c r="VX38" i="1"/>
  <c r="AAO42" i="1"/>
  <c r="VD13" i="1" l="1"/>
  <c r="MQ8" i="3"/>
  <c r="MP9" i="3"/>
  <c r="OM5" i="3"/>
  <c r="OL6" i="3"/>
  <c r="VZ35" i="1"/>
  <c r="VY38" i="1"/>
  <c r="AAP42" i="1"/>
  <c r="VE13" i="1" l="1"/>
  <c r="ON5" i="3"/>
  <c r="OM6" i="3"/>
  <c r="MR8" i="3"/>
  <c r="MQ9" i="3"/>
  <c r="WA35" i="1"/>
  <c r="VZ38" i="1"/>
  <c r="AAQ42" i="1"/>
  <c r="VF13" i="1" l="1"/>
  <c r="MS8" i="3"/>
  <c r="MR9" i="3"/>
  <c r="OO5" i="3"/>
  <c r="ON6" i="3"/>
  <c r="WB35" i="1"/>
  <c r="WA38" i="1"/>
  <c r="AAR42" i="1"/>
  <c r="VG13" i="1" l="1"/>
  <c r="OP5" i="3"/>
  <c r="OO6" i="3"/>
  <c r="MT8" i="3"/>
  <c r="MS9" i="3"/>
  <c r="WC35" i="1"/>
  <c r="WB38" i="1"/>
  <c r="AAS42" i="1"/>
  <c r="VH13" i="1" l="1"/>
  <c r="MU8" i="3"/>
  <c r="MT9" i="3"/>
  <c r="OQ5" i="3"/>
  <c r="OP6" i="3"/>
  <c r="WD35" i="1"/>
  <c r="WC38" i="1"/>
  <c r="AAT42" i="1"/>
  <c r="VI13" i="1" l="1"/>
  <c r="OR5" i="3"/>
  <c r="OQ6" i="3"/>
  <c r="MV8" i="3"/>
  <c r="MU9" i="3"/>
  <c r="WE35" i="1"/>
  <c r="WD38" i="1"/>
  <c r="AAU42" i="1"/>
  <c r="VJ13" i="1" l="1"/>
  <c r="MW8" i="3"/>
  <c r="MV9" i="3"/>
  <c r="OS5" i="3"/>
  <c r="OR6" i="3"/>
  <c r="WF35" i="1"/>
  <c r="WE38" i="1"/>
  <c r="AAV42" i="1"/>
  <c r="VK13" i="1" l="1"/>
  <c r="OT5" i="3"/>
  <c r="OS6" i="3"/>
  <c r="MX8" i="3"/>
  <c r="MW9" i="3"/>
  <c r="WG35" i="1"/>
  <c r="WF38" i="1"/>
  <c r="AAW42" i="1"/>
  <c r="VL13" i="1" l="1"/>
  <c r="VL76" i="1" s="1"/>
  <c r="MY8" i="3"/>
  <c r="MX9" i="3"/>
  <c r="OU5" i="3"/>
  <c r="OT6" i="3"/>
  <c r="WH35" i="1"/>
  <c r="WG38" i="1"/>
  <c r="AAX42" i="1"/>
  <c r="VM13" i="1" l="1"/>
  <c r="VM76" i="1" s="1"/>
  <c r="OU6" i="3"/>
  <c r="OV5" i="3"/>
  <c r="MZ8" i="3"/>
  <c r="MY9" i="3"/>
  <c r="WI35" i="1"/>
  <c r="WH38" i="1"/>
  <c r="AAY42" i="1"/>
  <c r="VN13" i="1" l="1"/>
  <c r="VN76" i="1" s="1"/>
  <c r="NA8" i="3"/>
  <c r="MZ9" i="3"/>
  <c r="OW5" i="3"/>
  <c r="OV6" i="3"/>
  <c r="WJ35" i="1"/>
  <c r="WI38" i="1"/>
  <c r="AAZ42" i="1"/>
  <c r="VO13" i="1" l="1"/>
  <c r="VO76" i="1" s="1"/>
  <c r="OX5" i="3"/>
  <c r="OW6" i="3"/>
  <c r="NB8" i="3"/>
  <c r="NA9" i="3"/>
  <c r="WK35" i="1"/>
  <c r="WJ38" i="1"/>
  <c r="ABA42" i="1"/>
  <c r="VP13" i="1" l="1"/>
  <c r="VP76" i="1" s="1"/>
  <c r="NC8" i="3"/>
  <c r="NB9" i="3"/>
  <c r="OY5" i="3"/>
  <c r="OX6" i="3"/>
  <c r="WL35" i="1"/>
  <c r="WK38" i="1"/>
  <c r="ABB42" i="1"/>
  <c r="VQ13" i="1" l="1"/>
  <c r="VQ76" i="1" s="1"/>
  <c r="OZ5" i="3"/>
  <c r="OY6" i="3"/>
  <c r="ND8" i="3"/>
  <c r="NC9" i="3"/>
  <c r="WM35" i="1"/>
  <c r="WL38" i="1"/>
  <c r="ABC42" i="1"/>
  <c r="VR13" i="1" l="1"/>
  <c r="VR76" i="1" s="1"/>
  <c r="NE8" i="3"/>
  <c r="ND9" i="3"/>
  <c r="PA5" i="3"/>
  <c r="OZ6" i="3"/>
  <c r="WN35" i="1"/>
  <c r="H35" i="1" s="1"/>
  <c r="I35" i="1" s="1"/>
  <c r="WM38" i="1"/>
  <c r="ABD42" i="1"/>
  <c r="VS13" i="1" l="1"/>
  <c r="VS76" i="1" s="1"/>
  <c r="NF8" i="3"/>
  <c r="NE9" i="3"/>
  <c r="PB5" i="3"/>
  <c r="PA6" i="3"/>
  <c r="WO35" i="1"/>
  <c r="WN38" i="1"/>
  <c r="H38" i="1" s="1"/>
  <c r="I38" i="1" s="1"/>
  <c r="ABE42" i="1"/>
  <c r="VT13" i="1" l="1"/>
  <c r="VT76" i="1" s="1"/>
  <c r="PC5" i="3"/>
  <c r="PB6" i="3"/>
  <c r="NG8" i="3"/>
  <c r="NF9" i="3"/>
  <c r="WP35" i="1"/>
  <c r="WO38" i="1"/>
  <c r="ABF42" i="1"/>
  <c r="VU13" i="1" l="1"/>
  <c r="VU76" i="1" s="1"/>
  <c r="NH8" i="3"/>
  <c r="NG9" i="3"/>
  <c r="PD5" i="3"/>
  <c r="PC6" i="3"/>
  <c r="WQ35" i="1"/>
  <c r="WP38" i="1"/>
  <c r="ABG42" i="1"/>
  <c r="VV13" i="1" l="1"/>
  <c r="VV76" i="1" s="1"/>
  <c r="PE5" i="3"/>
  <c r="PD6" i="3"/>
  <c r="NI8" i="3"/>
  <c r="NH9" i="3"/>
  <c r="WR35" i="1"/>
  <c r="WQ38" i="1"/>
  <c r="ABH42" i="1"/>
  <c r="VW13" i="1" l="1"/>
  <c r="VW76" i="1" s="1"/>
  <c r="NJ8" i="3"/>
  <c r="NI9" i="3"/>
  <c r="PF5" i="3"/>
  <c r="PE6" i="3"/>
  <c r="WS35" i="1"/>
  <c r="WR38" i="1"/>
  <c r="ABI42" i="1"/>
  <c r="VX13" i="1" l="1"/>
  <c r="VX76" i="1" s="1"/>
  <c r="PG5" i="3"/>
  <c r="PF6" i="3"/>
  <c r="NK8" i="3"/>
  <c r="NJ9" i="3"/>
  <c r="WT35" i="1"/>
  <c r="WS38" i="1"/>
  <c r="ABJ42" i="1"/>
  <c r="VY13" i="1" l="1"/>
  <c r="VY76" i="1" s="1"/>
  <c r="NL8" i="3"/>
  <c r="NK9" i="3"/>
  <c r="PG6" i="3"/>
  <c r="PH5" i="3"/>
  <c r="WU35" i="1"/>
  <c r="WT38" i="1"/>
  <c r="ABK42" i="1"/>
  <c r="VZ13" i="1" l="1"/>
  <c r="VZ76" i="1" s="1"/>
  <c r="PI5" i="3"/>
  <c r="PH6" i="3"/>
  <c r="NM8" i="3"/>
  <c r="NL9" i="3"/>
  <c r="WV35" i="1"/>
  <c r="WU38" i="1"/>
  <c r="ABL42" i="1"/>
  <c r="WA13" i="1" l="1"/>
  <c r="WA76" i="1" s="1"/>
  <c r="NN8" i="3"/>
  <c r="NM9" i="3"/>
  <c r="PJ5" i="3"/>
  <c r="PI6" i="3"/>
  <c r="WW35" i="1"/>
  <c r="WV38" i="1"/>
  <c r="ABM42" i="1"/>
  <c r="WB13" i="1" l="1"/>
  <c r="WB76" i="1" s="1"/>
  <c r="PK5" i="3"/>
  <c r="PJ6" i="3"/>
  <c r="NO8" i="3"/>
  <c r="NN9" i="3"/>
  <c r="WX35" i="1"/>
  <c r="WW38" i="1"/>
  <c r="ABN42" i="1"/>
  <c r="WC13" i="1" l="1"/>
  <c r="WC76" i="1" s="1"/>
  <c r="NP8" i="3"/>
  <c r="NO9" i="3"/>
  <c r="PL5" i="3"/>
  <c r="PK6" i="3"/>
  <c r="WY35" i="1"/>
  <c r="WX38" i="1"/>
  <c r="ABO42" i="1"/>
  <c r="WD13" i="1" l="1"/>
  <c r="WD76" i="1" s="1"/>
  <c r="PM5" i="3"/>
  <c r="PL6" i="3"/>
  <c r="NQ8" i="3"/>
  <c r="NP9" i="3"/>
  <c r="WZ35" i="1"/>
  <c r="WY38" i="1"/>
  <c r="ABP42" i="1"/>
  <c r="WE13" i="1" l="1"/>
  <c r="WE76" i="1" s="1"/>
  <c r="NR8" i="3"/>
  <c r="NQ9" i="3"/>
  <c r="PN5" i="3"/>
  <c r="PM6" i="3"/>
  <c r="XA35" i="1"/>
  <c r="WZ38" i="1"/>
  <c r="ABQ42" i="1"/>
  <c r="WF13" i="1" l="1"/>
  <c r="WF76" i="1" s="1"/>
  <c r="PO5" i="3"/>
  <c r="PN6" i="3"/>
  <c r="NS8" i="3"/>
  <c r="NR9" i="3"/>
  <c r="XB35" i="1"/>
  <c r="XA38" i="1"/>
  <c r="ABR42" i="1"/>
  <c r="WG13" i="1" l="1"/>
  <c r="WG76" i="1" s="1"/>
  <c r="NT8" i="3"/>
  <c r="NS9" i="3"/>
  <c r="PP5" i="3"/>
  <c r="PO6" i="3"/>
  <c r="XC35" i="1"/>
  <c r="XB38" i="1"/>
  <c r="ABS42" i="1"/>
  <c r="WH13" i="1" l="1"/>
  <c r="WH76" i="1" s="1"/>
  <c r="PQ5" i="3"/>
  <c r="PP6" i="3"/>
  <c r="NU8" i="3"/>
  <c r="NT9" i="3"/>
  <c r="XD35" i="1"/>
  <c r="XC38" i="1"/>
  <c r="ABT42" i="1"/>
  <c r="WI13" i="1" l="1"/>
  <c r="NV8" i="3"/>
  <c r="NU9" i="3"/>
  <c r="PR5" i="3"/>
  <c r="PQ6" i="3"/>
  <c r="XE35" i="1"/>
  <c r="XD38" i="1"/>
  <c r="ABU42" i="1"/>
  <c r="WJ13" i="1" l="1"/>
  <c r="PS5" i="3"/>
  <c r="PR6" i="3"/>
  <c r="NW8" i="3"/>
  <c r="NV9" i="3"/>
  <c r="XF35" i="1"/>
  <c r="XE38" i="1"/>
  <c r="ABV42" i="1"/>
  <c r="WK13" i="1" l="1"/>
  <c r="NX8" i="3"/>
  <c r="NW9" i="3"/>
  <c r="PS6" i="3"/>
  <c r="PT5" i="3"/>
  <c r="XG35" i="1"/>
  <c r="XF38" i="1"/>
  <c r="ABW42" i="1"/>
  <c r="WL13" i="1" l="1"/>
  <c r="PU5" i="3"/>
  <c r="PT6" i="3"/>
  <c r="NY8" i="3"/>
  <c r="NX9" i="3"/>
  <c r="XH35" i="1"/>
  <c r="XG38" i="1"/>
  <c r="ABX42" i="1"/>
  <c r="WM13" i="1" l="1"/>
  <c r="NZ8" i="3"/>
  <c r="NY9" i="3"/>
  <c r="PV5" i="3"/>
  <c r="PU6" i="3"/>
  <c r="XI35" i="1"/>
  <c r="XH38" i="1"/>
  <c r="ABY42" i="1"/>
  <c r="WN13" i="1" l="1"/>
  <c r="PW5" i="3"/>
  <c r="PV6" i="3"/>
  <c r="OA8" i="3"/>
  <c r="NZ9" i="3"/>
  <c r="XJ35" i="1"/>
  <c r="XI38" i="1"/>
  <c r="ABZ42" i="1"/>
  <c r="H13" i="1" l="1"/>
  <c r="WO13" i="1"/>
  <c r="OB8" i="3"/>
  <c r="OA9" i="3"/>
  <c r="PX5" i="3"/>
  <c r="PW6" i="3"/>
  <c r="XK35" i="1"/>
  <c r="XJ38" i="1"/>
  <c r="ACA42" i="1"/>
  <c r="I13" i="1" l="1"/>
  <c r="WP13" i="1"/>
  <c r="PY5" i="3"/>
  <c r="PX6" i="3"/>
  <c r="OC8" i="3"/>
  <c r="OB9" i="3"/>
  <c r="XL35" i="1"/>
  <c r="XK38" i="1"/>
  <c r="ACB42" i="1"/>
  <c r="WQ13" i="1" l="1"/>
  <c r="OD8" i="3"/>
  <c r="OC9" i="3"/>
  <c r="PZ5" i="3"/>
  <c r="PY6" i="3"/>
  <c r="XM35" i="1"/>
  <c r="XL38" i="1"/>
  <c r="ACC42" i="1"/>
  <c r="WR13" i="1" l="1"/>
  <c r="QA5" i="3"/>
  <c r="PZ6" i="3"/>
  <c r="OE8" i="3"/>
  <c r="OD9" i="3"/>
  <c r="XN35" i="1"/>
  <c r="XM38" i="1"/>
  <c r="ACD42" i="1"/>
  <c r="WS13" i="1" l="1"/>
  <c r="OF8" i="3"/>
  <c r="OE9" i="3"/>
  <c r="QB5" i="3"/>
  <c r="QA6" i="3"/>
  <c r="XO35" i="1"/>
  <c r="XN38" i="1"/>
  <c r="ACE42" i="1"/>
  <c r="WT13" i="1" l="1"/>
  <c r="QC5" i="3"/>
  <c r="QB6" i="3"/>
  <c r="OG8" i="3"/>
  <c r="OF9" i="3"/>
  <c r="XP35" i="1"/>
  <c r="XO38" i="1"/>
  <c r="ACF42" i="1"/>
  <c r="WU13" i="1" l="1"/>
  <c r="OH8" i="3"/>
  <c r="OG9" i="3"/>
  <c r="QD5" i="3"/>
  <c r="QC6" i="3"/>
  <c r="XQ35" i="1"/>
  <c r="XP38" i="1"/>
  <c r="ACG42" i="1"/>
  <c r="WV13" i="1" l="1"/>
  <c r="QE5" i="3"/>
  <c r="QD6" i="3"/>
  <c r="OI8" i="3"/>
  <c r="OH9" i="3"/>
  <c r="XR35" i="1"/>
  <c r="XQ38" i="1"/>
  <c r="ACH42" i="1"/>
  <c r="WW13" i="1" l="1"/>
  <c r="OJ8" i="3"/>
  <c r="OI9" i="3"/>
  <c r="QE6" i="3"/>
  <c r="QF5" i="3"/>
  <c r="XS35" i="1"/>
  <c r="XR38" i="1"/>
  <c r="ACI42" i="1"/>
  <c r="WX13" i="1" l="1"/>
  <c r="QG5" i="3"/>
  <c r="QF6" i="3"/>
  <c r="OK8" i="3"/>
  <c r="OJ9" i="3"/>
  <c r="XT35" i="1"/>
  <c r="XU35" i="1" s="1"/>
  <c r="XV35" i="1" s="1"/>
  <c r="XW35" i="1" s="1"/>
  <c r="XX35" i="1" s="1"/>
  <c r="XY35" i="1" s="1"/>
  <c r="XZ35" i="1" s="1"/>
  <c r="YA35" i="1" s="1"/>
  <c r="YB35" i="1" s="1"/>
  <c r="YC35" i="1" s="1"/>
  <c r="YD35" i="1" s="1"/>
  <c r="YE35" i="1" s="1"/>
  <c r="XS38" i="1"/>
  <c r="ACJ42" i="1"/>
  <c r="WY13" i="1" l="1"/>
  <c r="OL8" i="3"/>
  <c r="OK9" i="3"/>
  <c r="QH5" i="3"/>
  <c r="QG6" i="3"/>
  <c r="YF35" i="1"/>
  <c r="YG35" i="1" s="1"/>
  <c r="YH35" i="1" s="1"/>
  <c r="YI35" i="1" s="1"/>
  <c r="YJ35" i="1" s="1"/>
  <c r="YK35" i="1" s="1"/>
  <c r="YL35" i="1" s="1"/>
  <c r="YM35" i="1" s="1"/>
  <c r="YN35" i="1" s="1"/>
  <c r="YO35" i="1" s="1"/>
  <c r="YP35" i="1" s="1"/>
  <c r="YQ35" i="1" s="1"/>
  <c r="ACK42" i="1"/>
  <c r="WZ13" i="1" l="1"/>
  <c r="QI5" i="3"/>
  <c r="QH6" i="3"/>
  <c r="OM8" i="3"/>
  <c r="OL9" i="3"/>
  <c r="YR35" i="1"/>
  <c r="YS35" i="1" s="1"/>
  <c r="YT35" i="1" s="1"/>
  <c r="YU35" i="1" s="1"/>
  <c r="YV35" i="1" s="1"/>
  <c r="YW35" i="1" s="1"/>
  <c r="YX35" i="1" s="1"/>
  <c r="YY35" i="1" s="1"/>
  <c r="YZ35" i="1" s="1"/>
  <c r="ZA35" i="1" s="1"/>
  <c r="ZB35" i="1" s="1"/>
  <c r="ZC35" i="1" s="1"/>
  <c r="ACL42" i="1"/>
  <c r="XA13" i="1" l="1"/>
  <c r="ON8" i="3"/>
  <c r="OM9" i="3"/>
  <c r="QJ5" i="3"/>
  <c r="QI6" i="3"/>
  <c r="ZD35" i="1"/>
  <c r="ZE35" i="1" s="1"/>
  <c r="ZF35" i="1" s="1"/>
  <c r="ZG35" i="1" s="1"/>
  <c r="ZH35" i="1" s="1"/>
  <c r="ZI35" i="1" s="1"/>
  <c r="ZJ35" i="1" s="1"/>
  <c r="ZK35" i="1" s="1"/>
  <c r="ZL35" i="1" s="1"/>
  <c r="ZM35" i="1" s="1"/>
  <c r="ZN35" i="1" s="1"/>
  <c r="ZO35" i="1" s="1"/>
  <c r="ACM42" i="1"/>
  <c r="XB13" i="1" l="1"/>
  <c r="QK5" i="3"/>
  <c r="QJ6" i="3"/>
  <c r="OO8" i="3"/>
  <c r="ON9" i="3"/>
  <c r="ZP35" i="1"/>
  <c r="ZQ35" i="1" s="1"/>
  <c r="ZR35" i="1" s="1"/>
  <c r="ZS35" i="1" s="1"/>
  <c r="ZT35" i="1" s="1"/>
  <c r="ZU35" i="1" s="1"/>
  <c r="ZV35" i="1" s="1"/>
  <c r="ZW35" i="1" s="1"/>
  <c r="ZX35" i="1" s="1"/>
  <c r="ZY35" i="1" s="1"/>
  <c r="ZZ35" i="1" s="1"/>
  <c r="AAA35" i="1" s="1"/>
  <c r="ACN42" i="1"/>
  <c r="XC13" i="1" l="1"/>
  <c r="OP8" i="3"/>
  <c r="OO9" i="3"/>
  <c r="QL5" i="3"/>
  <c r="QK6" i="3"/>
  <c r="AAB35" i="1"/>
  <c r="AAC35" i="1" s="1"/>
  <c r="AAD35" i="1" s="1"/>
  <c r="AAE35" i="1" s="1"/>
  <c r="AAF35" i="1" s="1"/>
  <c r="AAG35" i="1" s="1"/>
  <c r="AAH35" i="1" s="1"/>
  <c r="AAI35" i="1" s="1"/>
  <c r="AAJ35" i="1" s="1"/>
  <c r="AAK35" i="1" s="1"/>
  <c r="AAL35" i="1" s="1"/>
  <c r="AAM35" i="1" s="1"/>
  <c r="ACO42" i="1"/>
  <c r="XD13" i="1" l="1"/>
  <c r="QM5" i="3"/>
  <c r="QL6" i="3"/>
  <c r="OQ8" i="3"/>
  <c r="OP9" i="3"/>
  <c r="AAN35" i="1"/>
  <c r="AAO35" i="1" s="1"/>
  <c r="AAP35" i="1" s="1"/>
  <c r="AAQ35" i="1" s="1"/>
  <c r="AAR35" i="1" s="1"/>
  <c r="AAS35" i="1" s="1"/>
  <c r="AAT35" i="1" s="1"/>
  <c r="AAU35" i="1" s="1"/>
  <c r="AAV35" i="1" s="1"/>
  <c r="AAW35" i="1" s="1"/>
  <c r="AAX35" i="1" s="1"/>
  <c r="AAY35" i="1" s="1"/>
  <c r="ACP42" i="1"/>
  <c r="XE13" i="1" l="1"/>
  <c r="OR8" i="3"/>
  <c r="OQ9" i="3"/>
  <c r="QN5" i="3"/>
  <c r="QM6" i="3"/>
  <c r="AAZ35" i="1"/>
  <c r="ABA35" i="1" s="1"/>
  <c r="ABB35" i="1" s="1"/>
  <c r="ABC35" i="1" s="1"/>
  <c r="ABD35" i="1" s="1"/>
  <c r="ABE35" i="1" s="1"/>
  <c r="ABF35" i="1" s="1"/>
  <c r="ABG35" i="1" s="1"/>
  <c r="ABH35" i="1" s="1"/>
  <c r="ABI35" i="1" s="1"/>
  <c r="ABJ35" i="1" s="1"/>
  <c r="ABK35" i="1" s="1"/>
  <c r="ACQ42" i="1"/>
  <c r="XF13" i="1" l="1"/>
  <c r="QO5" i="3"/>
  <c r="QN6" i="3"/>
  <c r="OS8" i="3"/>
  <c r="OR9" i="3"/>
  <c r="ABL35" i="1"/>
  <c r="ABM35" i="1" s="1"/>
  <c r="ABN35" i="1" s="1"/>
  <c r="ABO35" i="1" s="1"/>
  <c r="ABP35" i="1" s="1"/>
  <c r="ABQ35" i="1" s="1"/>
  <c r="ABR35" i="1" s="1"/>
  <c r="ABS35" i="1" s="1"/>
  <c r="ABT35" i="1" s="1"/>
  <c r="ABU35" i="1" s="1"/>
  <c r="ABV35" i="1" s="1"/>
  <c r="ABW35" i="1" s="1"/>
  <c r="ACR42" i="1"/>
  <c r="XG13" i="1" l="1"/>
  <c r="OT8" i="3"/>
  <c r="OS9" i="3"/>
  <c r="QP5" i="3"/>
  <c r="QO6" i="3"/>
  <c r="ABX35" i="1"/>
  <c r="ABY35" i="1" s="1"/>
  <c r="ABZ35" i="1" s="1"/>
  <c r="ACA35" i="1" s="1"/>
  <c r="ACB35" i="1" s="1"/>
  <c r="ACC35" i="1" s="1"/>
  <c r="ACD35" i="1" s="1"/>
  <c r="ACE35" i="1" s="1"/>
  <c r="ACF35" i="1" s="1"/>
  <c r="ACG35" i="1" s="1"/>
  <c r="ACH35" i="1" s="1"/>
  <c r="ACI35" i="1" s="1"/>
  <c r="ACS42" i="1"/>
  <c r="XH13" i="1" l="1"/>
  <c r="QQ5" i="3"/>
  <c r="QP6" i="3"/>
  <c r="OU8" i="3"/>
  <c r="OT9" i="3"/>
  <c r="ACJ35" i="1"/>
  <c r="ACK35" i="1" s="1"/>
  <c r="ACL35" i="1" s="1"/>
  <c r="ACM35" i="1" s="1"/>
  <c r="ACN35" i="1" s="1"/>
  <c r="ACO35" i="1" s="1"/>
  <c r="ACP35" i="1" s="1"/>
  <c r="ACQ35" i="1" s="1"/>
  <c r="ACR35" i="1" s="1"/>
  <c r="ACS35" i="1" s="1"/>
  <c r="ACT35" i="1" s="1"/>
  <c r="ACU35" i="1" s="1"/>
  <c r="ACT42" i="1"/>
  <c r="XI13" i="1" l="1"/>
  <c r="OV8" i="3"/>
  <c r="OU9" i="3"/>
  <c r="QQ6" i="3"/>
  <c r="QR5" i="3"/>
  <c r="ACV35" i="1"/>
  <c r="ACW35" i="1" s="1"/>
  <c r="ACX35" i="1" s="1"/>
  <c r="ACY35" i="1" s="1"/>
  <c r="ACZ35" i="1" s="1"/>
  <c r="ADA35" i="1" s="1"/>
  <c r="ADB35" i="1" s="1"/>
  <c r="ADC35" i="1" s="1"/>
  <c r="ADD35" i="1" s="1"/>
  <c r="ADE35" i="1" s="1"/>
  <c r="ADF35" i="1" s="1"/>
  <c r="ADG35" i="1" s="1"/>
  <c r="ACU42" i="1"/>
  <c r="XJ13" i="1" l="1"/>
  <c r="QS5" i="3"/>
  <c r="QR6" i="3"/>
  <c r="OW8" i="3"/>
  <c r="OV9" i="3"/>
  <c r="ADH35" i="1"/>
  <c r="ADI35" i="1" s="1"/>
  <c r="ADJ35" i="1" s="1"/>
  <c r="ADK35" i="1" s="1"/>
  <c r="ADL35" i="1" s="1"/>
  <c r="ADM35" i="1" s="1"/>
  <c r="ADN35" i="1" s="1"/>
  <c r="ADO35" i="1" s="1"/>
  <c r="ADP35" i="1" s="1"/>
  <c r="ADQ35" i="1" s="1"/>
  <c r="ADR35" i="1" s="1"/>
  <c r="ADS35" i="1" s="1"/>
  <c r="ACV42" i="1"/>
  <c r="XK13" i="1" l="1"/>
  <c r="OX8" i="3"/>
  <c r="OW9" i="3"/>
  <c r="QT5" i="3"/>
  <c r="QS6" i="3"/>
  <c r="ADT35" i="1"/>
  <c r="ADU35" i="1" s="1"/>
  <c r="ADV35" i="1" s="1"/>
  <c r="ADW35" i="1" s="1"/>
  <c r="ADX35" i="1" s="1"/>
  <c r="ADY35" i="1" s="1"/>
  <c r="ADZ35" i="1" s="1"/>
  <c r="AEA35" i="1" s="1"/>
  <c r="AEB35" i="1" s="1"/>
  <c r="AEC35" i="1" s="1"/>
  <c r="AED35" i="1" s="1"/>
  <c r="AEE35" i="1" s="1"/>
  <c r="AEF35" i="1" s="1"/>
  <c r="ACW42" i="1"/>
  <c r="XL13" i="1" l="1"/>
  <c r="QU5" i="3"/>
  <c r="QT6" i="3"/>
  <c r="OY8" i="3"/>
  <c r="OX9" i="3"/>
  <c r="AEG35" i="1"/>
  <c r="AEH35" i="1" s="1"/>
  <c r="AEI35" i="1" s="1"/>
  <c r="AEJ35" i="1" s="1"/>
  <c r="AEK35" i="1" s="1"/>
  <c r="AEL35" i="1" s="1"/>
  <c r="AEM35" i="1" s="1"/>
  <c r="AEN35" i="1" s="1"/>
  <c r="AEO35" i="1" s="1"/>
  <c r="AEP35" i="1" s="1"/>
  <c r="AEQ35" i="1" s="1"/>
  <c r="ACX42" i="1"/>
  <c r="XM13" i="1" l="1"/>
  <c r="OZ8" i="3"/>
  <c r="OY9" i="3"/>
  <c r="QV5" i="3"/>
  <c r="QU6" i="3"/>
  <c r="AER35" i="1"/>
  <c r="AES35" i="1" s="1"/>
  <c r="AET35" i="1" s="1"/>
  <c r="AEU35" i="1" s="1"/>
  <c r="AEV35" i="1" s="1"/>
  <c r="AEW35" i="1" s="1"/>
  <c r="AEX35" i="1" s="1"/>
  <c r="AEY35" i="1" s="1"/>
  <c r="AEZ35" i="1" s="1"/>
  <c r="AFA35" i="1" s="1"/>
  <c r="AFB35" i="1" s="1"/>
  <c r="AFC35" i="1" s="1"/>
  <c r="ACY42" i="1"/>
  <c r="XN13" i="1" l="1"/>
  <c r="QW5" i="3"/>
  <c r="QV6" i="3"/>
  <c r="PA8" i="3"/>
  <c r="OZ9" i="3"/>
  <c r="AFD35" i="1"/>
  <c r="AFE35" i="1" s="1"/>
  <c r="AFF35" i="1" s="1"/>
  <c r="AFG35" i="1" s="1"/>
  <c r="AFH35" i="1" s="1"/>
  <c r="AFI35" i="1" s="1"/>
  <c r="AFJ35" i="1" s="1"/>
  <c r="AFK35" i="1" s="1"/>
  <c r="AFL35" i="1" s="1"/>
  <c r="AFM35" i="1" s="1"/>
  <c r="AFN35" i="1" s="1"/>
  <c r="AFO35" i="1" s="1"/>
  <c r="ACZ42" i="1"/>
  <c r="XO13" i="1" l="1"/>
  <c r="PB8" i="3"/>
  <c r="PA9" i="3"/>
  <c r="QX5" i="3"/>
  <c r="QW6" i="3"/>
  <c r="AFP35" i="1"/>
  <c r="AFQ35" i="1" s="1"/>
  <c r="AFR35" i="1" s="1"/>
  <c r="AFS35" i="1" s="1"/>
  <c r="AFT35" i="1" s="1"/>
  <c r="AFU35" i="1" s="1"/>
  <c r="AFV35" i="1" s="1"/>
  <c r="AFW35" i="1" s="1"/>
  <c r="AFX35" i="1" s="1"/>
  <c r="AFY35" i="1" s="1"/>
  <c r="AFZ35" i="1" s="1"/>
  <c r="AGA35" i="1" s="1"/>
  <c r="ADA42" i="1"/>
  <c r="XP13" i="1" l="1"/>
  <c r="QY5" i="3"/>
  <c r="QX6" i="3"/>
  <c r="PC8" i="3"/>
  <c r="PB9" i="3"/>
  <c r="AGB35" i="1"/>
  <c r="AGC35" i="1" s="1"/>
  <c r="AGD35" i="1" s="1"/>
  <c r="AGE35" i="1" s="1"/>
  <c r="AGF35" i="1" s="1"/>
  <c r="AGG35" i="1" s="1"/>
  <c r="AGH35" i="1" s="1"/>
  <c r="AGI35" i="1" s="1"/>
  <c r="AGJ35" i="1" s="1"/>
  <c r="AGK35" i="1" s="1"/>
  <c r="AGL35" i="1" s="1"/>
  <c r="AGM35" i="1" s="1"/>
  <c r="ADB42" i="1"/>
  <c r="XQ13" i="1" l="1"/>
  <c r="QZ5" i="3"/>
  <c r="QY6" i="3"/>
  <c r="PD8" i="3"/>
  <c r="PC9" i="3"/>
  <c r="AGN35" i="1"/>
  <c r="AGO35" i="1" s="1"/>
  <c r="AGP35" i="1" s="1"/>
  <c r="AGQ35" i="1" s="1"/>
  <c r="AGR35" i="1" s="1"/>
  <c r="AGS35" i="1" s="1"/>
  <c r="AGT35" i="1" s="1"/>
  <c r="AGU35" i="1" s="1"/>
  <c r="AGV35" i="1" s="1"/>
  <c r="AGW35" i="1" s="1"/>
  <c r="AGX35" i="1" s="1"/>
  <c r="AGY35" i="1" s="1"/>
  <c r="AHA35" i="1" s="1"/>
  <c r="AHB35" i="1" s="1"/>
  <c r="AHC35" i="1" s="1"/>
  <c r="AHD35" i="1" s="1"/>
  <c r="AHE35" i="1" s="1"/>
  <c r="AHF35" i="1" s="1"/>
  <c r="AHG35" i="1" s="1"/>
  <c r="AHH35" i="1" s="1"/>
  <c r="AHI35" i="1" s="1"/>
  <c r="AHJ35" i="1" s="1"/>
  <c r="AHK35" i="1" s="1"/>
  <c r="AHL35" i="1" s="1"/>
  <c r="AHM35" i="1" s="1"/>
  <c r="AHN35" i="1" s="1"/>
  <c r="AHO35" i="1" s="1"/>
  <c r="AHP35" i="1" s="1"/>
  <c r="AHQ35" i="1" s="1"/>
  <c r="AHR35" i="1" s="1"/>
  <c r="AHS35" i="1" s="1"/>
  <c r="AHT35" i="1" s="1"/>
  <c r="AHU35" i="1" s="1"/>
  <c r="AHV35" i="1" s="1"/>
  <c r="AHW35" i="1" s="1"/>
  <c r="AHX35" i="1" s="1"/>
  <c r="AHY35" i="1" s="1"/>
  <c r="AHZ35" i="1" s="1"/>
  <c r="AIA35" i="1" s="1"/>
  <c r="AIB35" i="1" s="1"/>
  <c r="AIC35" i="1" s="1"/>
  <c r="AID35" i="1" s="1"/>
  <c r="AIE35" i="1" s="1"/>
  <c r="AIF35" i="1" s="1"/>
  <c r="AIG35" i="1" s="1"/>
  <c r="AIH35" i="1" s="1"/>
  <c r="AII35" i="1" s="1"/>
  <c r="ADC42" i="1"/>
  <c r="XR13" i="1" l="1"/>
  <c r="PE8" i="3"/>
  <c r="PD9" i="3"/>
  <c r="RA5" i="3"/>
  <c r="QZ6" i="3"/>
  <c r="ADD42" i="1"/>
  <c r="XS13" i="1" l="1"/>
  <c r="RB5" i="3"/>
  <c r="RA6" i="3"/>
  <c r="PF8" i="3"/>
  <c r="PE9" i="3"/>
  <c r="ADE42" i="1"/>
  <c r="XT13" i="1" l="1"/>
  <c r="PG8" i="3"/>
  <c r="PF9" i="3"/>
  <c r="RC5" i="3"/>
  <c r="RB6" i="3"/>
  <c r="ADF42" i="1"/>
  <c r="XU13" i="1" l="1"/>
  <c r="PH8" i="3"/>
  <c r="PG9" i="3"/>
  <c r="RC6" i="3"/>
  <c r="RD5" i="3"/>
  <c r="ADG42" i="1"/>
  <c r="XV13" i="1" l="1"/>
  <c r="RE5" i="3"/>
  <c r="RD6" i="3"/>
  <c r="PI8" i="3"/>
  <c r="PH9" i="3"/>
  <c r="XW13" i="1" l="1"/>
  <c r="PJ8" i="3"/>
  <c r="PI9" i="3"/>
  <c r="RF5" i="3"/>
  <c r="RE6" i="3"/>
  <c r="XX13" i="1" l="1"/>
  <c r="RG5" i="3"/>
  <c r="RF6" i="3"/>
  <c r="PK8" i="3"/>
  <c r="PJ9" i="3"/>
  <c r="XY13" i="1" l="1"/>
  <c r="PL8" i="3"/>
  <c r="PK9" i="3"/>
  <c r="RH5" i="3"/>
  <c r="RG6" i="3"/>
  <c r="XZ13" i="1" l="1"/>
  <c r="RI5" i="3"/>
  <c r="RH6" i="3"/>
  <c r="PM8" i="3"/>
  <c r="PL9" i="3"/>
  <c r="YA13" i="1" l="1"/>
  <c r="PN8" i="3"/>
  <c r="PM9" i="3"/>
  <c r="RJ5" i="3"/>
  <c r="RI6" i="3"/>
  <c r="YB13" i="1" l="1"/>
  <c r="RK5" i="3"/>
  <c r="RJ6" i="3"/>
  <c r="PO8" i="3"/>
  <c r="PN9" i="3"/>
  <c r="YC13" i="1" l="1"/>
  <c r="PP8" i="3"/>
  <c r="PO9" i="3"/>
  <c r="RL5" i="3"/>
  <c r="RK6" i="3"/>
  <c r="YD13" i="1" l="1"/>
  <c r="RM5" i="3"/>
  <c r="RL6" i="3"/>
  <c r="PQ8" i="3"/>
  <c r="PP9" i="3"/>
  <c r="YE13" i="1" l="1"/>
  <c r="PR8" i="3"/>
  <c r="PQ9" i="3"/>
  <c r="RN5" i="3"/>
  <c r="RM6" i="3"/>
  <c r="YF13" i="1" l="1"/>
  <c r="RO5" i="3"/>
  <c r="RN6" i="3"/>
  <c r="PS8" i="3"/>
  <c r="PR9" i="3"/>
  <c r="YG13" i="1" l="1"/>
  <c r="PT8" i="3"/>
  <c r="PS9" i="3"/>
  <c r="RO6" i="3"/>
  <c r="RP5" i="3"/>
  <c r="YH13" i="1" l="1"/>
  <c r="RQ5" i="3"/>
  <c r="RP6" i="3"/>
  <c r="PU8" i="3"/>
  <c r="PT9" i="3"/>
  <c r="YI13" i="1" l="1"/>
  <c r="PV8" i="3"/>
  <c r="PU9" i="3"/>
  <c r="RR5" i="3"/>
  <c r="RQ6" i="3"/>
  <c r="YJ13" i="1" l="1"/>
  <c r="RS5" i="3"/>
  <c r="RR6" i="3"/>
  <c r="PW8" i="3"/>
  <c r="PV9" i="3"/>
  <c r="YK13" i="1" l="1"/>
  <c r="PX8" i="3"/>
  <c r="PW9" i="3"/>
  <c r="RT5" i="3"/>
  <c r="RS6" i="3"/>
  <c r="YL13" i="1" l="1"/>
  <c r="RU5" i="3"/>
  <c r="RT6" i="3"/>
  <c r="PY8" i="3"/>
  <c r="PX9" i="3"/>
  <c r="YM13" i="1" l="1"/>
  <c r="PZ8" i="3"/>
  <c r="PY9" i="3"/>
  <c r="RV5" i="3"/>
  <c r="RU6" i="3"/>
  <c r="YN13" i="1" l="1"/>
  <c r="RW5" i="3"/>
  <c r="RV6" i="3"/>
  <c r="QA8" i="3"/>
  <c r="PZ9" i="3"/>
  <c r="YO13" i="1" l="1"/>
  <c r="QB8" i="3"/>
  <c r="QA9" i="3"/>
  <c r="RX5" i="3"/>
  <c r="RW6" i="3"/>
  <c r="YP13" i="1" l="1"/>
  <c r="RY5" i="3"/>
  <c r="RX6" i="3"/>
  <c r="QC8" i="3"/>
  <c r="QB9" i="3"/>
  <c r="YQ13" i="1" l="1"/>
  <c r="QD8" i="3"/>
  <c r="QC9" i="3"/>
  <c r="RZ5" i="3"/>
  <c r="RY6" i="3"/>
  <c r="YR13" i="1" l="1"/>
  <c r="SA5" i="3"/>
  <c r="RZ6" i="3"/>
  <c r="QE8" i="3"/>
  <c r="QD9" i="3"/>
  <c r="YS13" i="1" l="1"/>
  <c r="QF8" i="3"/>
  <c r="QE9" i="3"/>
  <c r="SB5" i="3"/>
  <c r="SA6" i="3"/>
  <c r="YT13" i="1" l="1"/>
  <c r="SC5" i="3"/>
  <c r="SB6" i="3"/>
  <c r="QG8" i="3"/>
  <c r="QF9" i="3"/>
  <c r="YU13" i="1" l="1"/>
  <c r="QH8" i="3"/>
  <c r="QG9" i="3"/>
  <c r="SD5" i="3"/>
  <c r="SC6" i="3"/>
  <c r="YV13" i="1" l="1"/>
  <c r="SE5" i="3"/>
  <c r="SD6" i="3"/>
  <c r="QI8" i="3"/>
  <c r="QH9" i="3"/>
  <c r="YW13" i="1" l="1"/>
  <c r="QJ8" i="3"/>
  <c r="QI9" i="3"/>
  <c r="SF5" i="3"/>
  <c r="SE6" i="3"/>
  <c r="YX13" i="1" l="1"/>
  <c r="SG5" i="3"/>
  <c r="SF6" i="3"/>
  <c r="QK8" i="3"/>
  <c r="QJ9" i="3"/>
  <c r="YY13" i="1" l="1"/>
  <c r="QL8" i="3"/>
  <c r="QK9" i="3"/>
  <c r="SH5" i="3"/>
  <c r="SG6" i="3"/>
  <c r="YZ13" i="1" l="1"/>
  <c r="SI5" i="3"/>
  <c r="SH6" i="3"/>
  <c r="QM8" i="3"/>
  <c r="QL9" i="3"/>
  <c r="ZA13" i="1" l="1"/>
  <c r="QN8" i="3"/>
  <c r="QM9" i="3"/>
  <c r="SJ5" i="3"/>
  <c r="SI6" i="3"/>
  <c r="ZB13" i="1" l="1"/>
  <c r="SK5" i="3"/>
  <c r="SJ6" i="3"/>
  <c r="QO8" i="3"/>
  <c r="QN9" i="3"/>
  <c r="ZC13" i="1" l="1"/>
  <c r="QP8" i="3"/>
  <c r="QO9" i="3"/>
  <c r="SL5" i="3"/>
  <c r="SK6" i="3"/>
  <c r="ZD13" i="1" l="1"/>
  <c r="SM5" i="3"/>
  <c r="SL6" i="3"/>
  <c r="QQ8" i="3"/>
  <c r="QP9" i="3"/>
  <c r="ZE13" i="1" l="1"/>
  <c r="QR8" i="3"/>
  <c r="QQ9" i="3"/>
  <c r="SN5" i="3"/>
  <c r="SM6" i="3"/>
  <c r="ZF13" i="1" l="1"/>
  <c r="SO5" i="3"/>
  <c r="SN6" i="3"/>
  <c r="QS8" i="3"/>
  <c r="QR9" i="3"/>
  <c r="ZG13" i="1" l="1"/>
  <c r="QT8" i="3"/>
  <c r="QS9" i="3"/>
  <c r="SP5" i="3"/>
  <c r="SO6" i="3"/>
  <c r="ZH13" i="1" l="1"/>
  <c r="SQ5" i="3"/>
  <c r="SP6" i="3"/>
  <c r="QU8" i="3"/>
  <c r="QT9" i="3"/>
  <c r="ZI13" i="1" l="1"/>
  <c r="QV8" i="3"/>
  <c r="QU9" i="3"/>
  <c r="SR5" i="3"/>
  <c r="SQ6" i="3"/>
  <c r="ZJ13" i="1" l="1"/>
  <c r="SS5" i="3"/>
  <c r="SR6" i="3"/>
  <c r="QW8" i="3"/>
  <c r="QV9" i="3"/>
  <c r="ZK13" i="1" l="1"/>
  <c r="QX8" i="3"/>
  <c r="QW9" i="3"/>
  <c r="ST5" i="3"/>
  <c r="SS6" i="3"/>
  <c r="ZL13" i="1" l="1"/>
  <c r="SU5" i="3"/>
  <c r="ST6" i="3"/>
  <c r="QY8" i="3"/>
  <c r="QX9" i="3"/>
  <c r="ZM13" i="1" l="1"/>
  <c r="QZ8" i="3"/>
  <c r="QY9" i="3"/>
  <c r="SV5" i="3"/>
  <c r="SU6" i="3"/>
  <c r="ZN13" i="1" l="1"/>
  <c r="SW5" i="3"/>
  <c r="SV6" i="3"/>
  <c r="RA8" i="3"/>
  <c r="QZ9" i="3"/>
  <c r="ZO13" i="1" l="1"/>
  <c r="RB8" i="3"/>
  <c r="RA9" i="3"/>
  <c r="SX5" i="3"/>
  <c r="SW6" i="3"/>
  <c r="ZP13" i="1" l="1"/>
  <c r="SY5" i="3"/>
  <c r="SX6" i="3"/>
  <c r="RC8" i="3"/>
  <c r="RB9" i="3"/>
  <c r="ZQ13" i="1" l="1"/>
  <c r="RD8" i="3"/>
  <c r="RC9" i="3"/>
  <c r="SZ5" i="3"/>
  <c r="SY6" i="3"/>
  <c r="ZR13" i="1" l="1"/>
  <c r="TA5" i="3"/>
  <c r="SZ6" i="3"/>
  <c r="RE8" i="3"/>
  <c r="RD9" i="3"/>
  <c r="ZS13" i="1" l="1"/>
  <c r="RF8" i="3"/>
  <c r="RE9" i="3"/>
  <c r="TB5" i="3"/>
  <c r="TA6" i="3"/>
  <c r="ZT13" i="1" l="1"/>
  <c r="TC5" i="3"/>
  <c r="TB6" i="3"/>
  <c r="RG8" i="3"/>
  <c r="RF9" i="3"/>
  <c r="ZU13" i="1" l="1"/>
  <c r="RH8" i="3"/>
  <c r="RG9" i="3"/>
  <c r="TD5" i="3"/>
  <c r="TC6" i="3"/>
  <c r="ZV13" i="1" l="1"/>
  <c r="TE5" i="3"/>
  <c r="TD6" i="3"/>
  <c r="RI8" i="3"/>
  <c r="RH9" i="3"/>
  <c r="ZW13" i="1" l="1"/>
  <c r="RJ8" i="3"/>
  <c r="RI9" i="3"/>
  <c r="TF5" i="3"/>
  <c r="TE6" i="3"/>
  <c r="ZX13" i="1" l="1"/>
  <c r="TG5" i="3"/>
  <c r="TF6" i="3"/>
  <c r="RK8" i="3"/>
  <c r="RJ9" i="3"/>
  <c r="ZY13" i="1" l="1"/>
  <c r="RL8" i="3"/>
  <c r="RK9" i="3"/>
  <c r="TH5" i="3"/>
  <c r="TG6" i="3"/>
  <c r="ZZ13" i="1" l="1"/>
  <c r="TI5" i="3"/>
  <c r="TH6" i="3"/>
  <c r="RM8" i="3"/>
  <c r="RL9" i="3"/>
  <c r="AAA13" i="1" l="1"/>
  <c r="RN8" i="3"/>
  <c r="RM9" i="3"/>
  <c r="TJ5" i="3"/>
  <c r="TI6" i="3"/>
  <c r="AAB13" i="1" l="1"/>
  <c r="TK5" i="3"/>
  <c r="TJ6" i="3"/>
  <c r="RO8" i="3"/>
  <c r="RN9" i="3"/>
  <c r="AAC13" i="1" l="1"/>
  <c r="RP8" i="3"/>
  <c r="RO9" i="3"/>
  <c r="TK6" i="3"/>
  <c r="TL5" i="3"/>
  <c r="AAD13" i="1" l="1"/>
  <c r="TM5" i="3"/>
  <c r="TL6" i="3"/>
  <c r="RQ8" i="3"/>
  <c r="RP9" i="3"/>
  <c r="AAE13" i="1" l="1"/>
  <c r="RR8" i="3"/>
  <c r="RQ9" i="3"/>
  <c r="TN5" i="3"/>
  <c r="TM6" i="3"/>
  <c r="AAF13" i="1" l="1"/>
  <c r="TO5" i="3"/>
  <c r="TN6" i="3"/>
  <c r="RS8" i="3"/>
  <c r="RR9" i="3"/>
  <c r="AAG13" i="1" l="1"/>
  <c r="RT8" i="3"/>
  <c r="RS9" i="3"/>
  <c r="TP5" i="3"/>
  <c r="TO6" i="3"/>
  <c r="AAH13" i="1" l="1"/>
  <c r="TQ5" i="3"/>
  <c r="TP6" i="3"/>
  <c r="RU8" i="3"/>
  <c r="RT9" i="3"/>
  <c r="AAI13" i="1" l="1"/>
  <c r="RV8" i="3"/>
  <c r="RU9" i="3"/>
  <c r="TR5" i="3"/>
  <c r="TQ6" i="3"/>
  <c r="AAJ13" i="1" l="1"/>
  <c r="TS5" i="3"/>
  <c r="TR6" i="3"/>
  <c r="RW8" i="3"/>
  <c r="RV9" i="3"/>
  <c r="AAK13" i="1" l="1"/>
  <c r="RX8" i="3"/>
  <c r="RW9" i="3"/>
  <c r="TT5" i="3"/>
  <c r="TS6" i="3"/>
  <c r="AAL13" i="1" l="1"/>
  <c r="TU5" i="3"/>
  <c r="TT6" i="3"/>
  <c r="RY8" i="3"/>
  <c r="RX9" i="3"/>
  <c r="AAM13" i="1" l="1"/>
  <c r="RZ8" i="3"/>
  <c r="RY9" i="3"/>
  <c r="TV5" i="3"/>
  <c r="TU6" i="3"/>
  <c r="AAN13" i="1" l="1"/>
  <c r="TW5" i="3"/>
  <c r="TV6" i="3"/>
  <c r="SA8" i="3"/>
  <c r="RZ9" i="3"/>
  <c r="AAO13" i="1" l="1"/>
  <c r="SB8" i="3"/>
  <c r="SA9" i="3"/>
  <c r="TW6" i="3"/>
  <c r="TX5" i="3"/>
  <c r="AAP13" i="1" l="1"/>
  <c r="TY5" i="3"/>
  <c r="TX6" i="3"/>
  <c r="SC8" i="3"/>
  <c r="SB9" i="3"/>
  <c r="AAQ13" i="1" l="1"/>
  <c r="SD8" i="3"/>
  <c r="SC9" i="3"/>
  <c r="TZ5" i="3"/>
  <c r="TY6" i="3"/>
  <c r="AAR13" i="1" l="1"/>
  <c r="UA5" i="3"/>
  <c r="TZ6" i="3"/>
  <c r="SE8" i="3"/>
  <c r="SD9" i="3"/>
  <c r="AAS13" i="1" l="1"/>
  <c r="SF8" i="3"/>
  <c r="SE9" i="3"/>
  <c r="UB5" i="3"/>
  <c r="UA6" i="3"/>
  <c r="AAT13" i="1" l="1"/>
  <c r="UC5" i="3"/>
  <c r="UB6" i="3"/>
  <c r="SG8" i="3"/>
  <c r="SF9" i="3"/>
  <c r="AAU13" i="1" l="1"/>
  <c r="SH8" i="3"/>
  <c r="SG9" i="3"/>
  <c r="UD5" i="3"/>
  <c r="UC6" i="3"/>
  <c r="AAV13" i="1" l="1"/>
  <c r="UE5" i="3"/>
  <c r="UD6" i="3"/>
  <c r="SI8" i="3"/>
  <c r="SH9" i="3"/>
  <c r="AAW13" i="1" l="1"/>
  <c r="SJ8" i="3"/>
  <c r="SI9" i="3"/>
  <c r="UF5" i="3"/>
  <c r="UE6" i="3"/>
  <c r="AAX13" i="1" l="1"/>
  <c r="UG5" i="3"/>
  <c r="UF6" i="3"/>
  <c r="SK8" i="3"/>
  <c r="SJ9" i="3"/>
  <c r="AAY13" i="1" l="1"/>
  <c r="SL8" i="3"/>
  <c r="SK9" i="3"/>
  <c r="UH5" i="3"/>
  <c r="UG6" i="3"/>
  <c r="AAZ13" i="1" l="1"/>
  <c r="UI5" i="3"/>
  <c r="UH6" i="3"/>
  <c r="SM8" i="3"/>
  <c r="SL9" i="3"/>
  <c r="ABA13" i="1" l="1"/>
  <c r="SN8" i="3"/>
  <c r="SM9" i="3"/>
  <c r="UI6" i="3"/>
  <c r="UJ5" i="3"/>
  <c r="ABB13" i="1" l="1"/>
  <c r="UK5" i="3"/>
  <c r="UJ6" i="3"/>
  <c r="SO8" i="3"/>
  <c r="SN9" i="3"/>
  <c r="ABC13" i="1" l="1"/>
  <c r="SP8" i="3"/>
  <c r="SO9" i="3"/>
  <c r="UL5" i="3"/>
  <c r="UK6" i="3"/>
  <c r="ABD13" i="1" l="1"/>
  <c r="UM5" i="3"/>
  <c r="UL6" i="3"/>
  <c r="SQ8" i="3"/>
  <c r="SP9" i="3"/>
  <c r="ABE13" i="1" l="1"/>
  <c r="SR8" i="3"/>
  <c r="SQ9" i="3"/>
  <c r="UN5" i="3"/>
  <c r="UM6" i="3"/>
  <c r="ABF13" i="1" l="1"/>
  <c r="UO5" i="3"/>
  <c r="UN6" i="3"/>
  <c r="SS8" i="3"/>
  <c r="SR9" i="3"/>
  <c r="ABG13" i="1" l="1"/>
  <c r="ST8" i="3"/>
  <c r="SS9" i="3"/>
  <c r="UP5" i="3"/>
  <c r="UO6" i="3"/>
  <c r="ABH13" i="1" l="1"/>
  <c r="UQ5" i="3"/>
  <c r="UP6" i="3"/>
  <c r="SU8" i="3"/>
  <c r="ST9" i="3"/>
  <c r="ABI13" i="1" l="1"/>
  <c r="SV8" i="3"/>
  <c r="SU9" i="3"/>
  <c r="UR5" i="3"/>
  <c r="UQ6" i="3"/>
  <c r="ABJ13" i="1" l="1"/>
  <c r="US5" i="3"/>
  <c r="UR6" i="3"/>
  <c r="SW8" i="3"/>
  <c r="SV9" i="3"/>
  <c r="ABK13" i="1" l="1"/>
  <c r="SX8" i="3"/>
  <c r="SW9" i="3"/>
  <c r="UT5" i="3"/>
  <c r="US6" i="3"/>
  <c r="ABL13" i="1" l="1"/>
  <c r="UU5" i="3"/>
  <c r="UT6" i="3"/>
  <c r="SY8" i="3"/>
  <c r="SX9" i="3"/>
  <c r="ABM13" i="1" l="1"/>
  <c r="SZ8" i="3"/>
  <c r="SY9" i="3"/>
  <c r="UU6" i="3"/>
  <c r="UV5" i="3"/>
  <c r="ABN13" i="1" l="1"/>
  <c r="UW5" i="3"/>
  <c r="UV6" i="3"/>
  <c r="TA8" i="3"/>
  <c r="SZ9" i="3"/>
  <c r="ABO13" i="1" l="1"/>
  <c r="TB8" i="3"/>
  <c r="TA9" i="3"/>
  <c r="UX5" i="3"/>
  <c r="UW6" i="3"/>
  <c r="ABP13" i="1" l="1"/>
  <c r="UY5" i="3"/>
  <c r="UX6" i="3"/>
  <c r="TC8" i="3"/>
  <c r="TB9" i="3"/>
  <c r="ABQ13" i="1" l="1"/>
  <c r="TD8" i="3"/>
  <c r="TC9" i="3"/>
  <c r="UZ5" i="3"/>
  <c r="UY6" i="3"/>
  <c r="ABR13" i="1" l="1"/>
  <c r="VA5" i="3"/>
  <c r="UZ6" i="3"/>
  <c r="TE8" i="3"/>
  <c r="TD9" i="3"/>
  <c r="ABS13" i="1" l="1"/>
  <c r="TF8" i="3"/>
  <c r="TE9" i="3"/>
  <c r="VB5" i="3"/>
  <c r="VA6" i="3"/>
  <c r="ABT13" i="1" l="1"/>
  <c r="VC5" i="3"/>
  <c r="VB6" i="3"/>
  <c r="TG8" i="3"/>
  <c r="TF9" i="3"/>
  <c r="ABU13" i="1" l="1"/>
  <c r="TH8" i="3"/>
  <c r="TG9" i="3"/>
  <c r="VD5" i="3"/>
  <c r="VC6" i="3"/>
  <c r="ABV13" i="1" l="1"/>
  <c r="VE5" i="3"/>
  <c r="VD6" i="3"/>
  <c r="TI8" i="3"/>
  <c r="TH9" i="3"/>
  <c r="ABW13" i="1" l="1"/>
  <c r="TJ8" i="3"/>
  <c r="TI9" i="3"/>
  <c r="VF5" i="3"/>
  <c r="VE6" i="3"/>
  <c r="ABX13" i="1" l="1"/>
  <c r="VG5" i="3"/>
  <c r="VF6" i="3"/>
  <c r="TK8" i="3"/>
  <c r="TJ9" i="3"/>
  <c r="ABY13" i="1" l="1"/>
  <c r="TL8" i="3"/>
  <c r="TK9" i="3"/>
  <c r="VG6" i="3"/>
  <c r="VH5" i="3"/>
  <c r="ABZ13" i="1" l="1"/>
  <c r="VI5" i="3"/>
  <c r="VH6" i="3"/>
  <c r="TM8" i="3"/>
  <c r="TL9" i="3"/>
  <c r="ACA13" i="1" l="1"/>
  <c r="TN8" i="3"/>
  <c r="TM9" i="3"/>
  <c r="VJ5" i="3"/>
  <c r="VI6" i="3"/>
  <c r="ACB13" i="1" l="1"/>
  <c r="VK5" i="3"/>
  <c r="VJ6" i="3"/>
  <c r="TO8" i="3"/>
  <c r="TN9" i="3"/>
  <c r="ACC13" i="1" l="1"/>
  <c r="TP8" i="3"/>
  <c r="TO9" i="3"/>
  <c r="VL5" i="3"/>
  <c r="VK6" i="3"/>
  <c r="ACD13" i="1" l="1"/>
  <c r="VM5" i="3"/>
  <c r="VL6" i="3"/>
  <c r="TQ8" i="3"/>
  <c r="TP9" i="3"/>
  <c r="ACE13" i="1" l="1"/>
  <c r="TR8" i="3"/>
  <c r="TQ9" i="3"/>
  <c r="VN5" i="3"/>
  <c r="VM6" i="3"/>
  <c r="ACF13" i="1" l="1"/>
  <c r="VO5" i="3"/>
  <c r="VN6" i="3"/>
  <c r="TS8" i="3"/>
  <c r="TR9" i="3"/>
  <c r="ACG13" i="1" l="1"/>
  <c r="TT8" i="3"/>
  <c r="TS9" i="3"/>
  <c r="VP5" i="3"/>
  <c r="VO6" i="3"/>
  <c r="ACH13" i="1" l="1"/>
  <c r="VQ5" i="3"/>
  <c r="VP6" i="3"/>
  <c r="TU8" i="3"/>
  <c r="TT9" i="3"/>
  <c r="ACI13" i="1" l="1"/>
  <c r="TV8" i="3"/>
  <c r="TU9" i="3"/>
  <c r="VR5" i="3"/>
  <c r="VQ6" i="3"/>
  <c r="ACJ13" i="1" l="1"/>
  <c r="VS5" i="3"/>
  <c r="VR6" i="3"/>
  <c r="TW8" i="3"/>
  <c r="TV9" i="3"/>
  <c r="ACK13" i="1" l="1"/>
  <c r="TX8" i="3"/>
  <c r="TW9" i="3"/>
  <c r="VS6" i="3"/>
  <c r="VT5" i="3"/>
  <c r="ACL13" i="1" l="1"/>
  <c r="VU5" i="3"/>
  <c r="VT6" i="3"/>
  <c r="TY8" i="3"/>
  <c r="TX9" i="3"/>
  <c r="ACM13" i="1" l="1"/>
  <c r="TZ8" i="3"/>
  <c r="TY9" i="3"/>
  <c r="VV5" i="3"/>
  <c r="VU6" i="3"/>
  <c r="ACN13" i="1" l="1"/>
  <c r="VW5" i="3"/>
  <c r="VV6" i="3"/>
  <c r="UA8" i="3"/>
  <c r="TZ9" i="3"/>
  <c r="ACO13" i="1" l="1"/>
  <c r="UB8" i="3"/>
  <c r="UA9" i="3"/>
  <c r="VX5" i="3"/>
  <c r="VW6" i="3"/>
  <c r="ACP13" i="1" l="1"/>
  <c r="VY5" i="3"/>
  <c r="VX6" i="3"/>
  <c r="UC8" i="3"/>
  <c r="UB9" i="3"/>
  <c r="ACQ13" i="1" l="1"/>
  <c r="UD8" i="3"/>
  <c r="UC9" i="3"/>
  <c r="VZ5" i="3"/>
  <c r="VY6" i="3"/>
  <c r="ACR13" i="1" l="1"/>
  <c r="WA5" i="3"/>
  <c r="VZ6" i="3"/>
  <c r="UE8" i="3"/>
  <c r="UD9" i="3"/>
  <c r="ACS13" i="1" l="1"/>
  <c r="UF8" i="3"/>
  <c r="UE9" i="3"/>
  <c r="WB5" i="3"/>
  <c r="WA6" i="3"/>
  <c r="ACT13" i="1" l="1"/>
  <c r="WC5" i="3"/>
  <c r="WB6" i="3"/>
  <c r="UG8" i="3"/>
  <c r="UF9" i="3"/>
  <c r="ACU13" i="1" l="1"/>
  <c r="UH8" i="3"/>
  <c r="UG9" i="3"/>
  <c r="WD5" i="3"/>
  <c r="WC6" i="3"/>
  <c r="ACV13" i="1" l="1"/>
  <c r="WE5" i="3"/>
  <c r="WD6" i="3"/>
  <c r="UI8" i="3"/>
  <c r="UH9" i="3"/>
  <c r="ACW13" i="1" l="1"/>
  <c r="UJ8" i="3"/>
  <c r="UI9" i="3"/>
  <c r="WE6" i="3"/>
  <c r="WF5" i="3"/>
  <c r="ACX13" i="1" l="1"/>
  <c r="WG5" i="3"/>
  <c r="WF6" i="3"/>
  <c r="UK8" i="3"/>
  <c r="UJ9" i="3"/>
  <c r="ACY13" i="1" l="1"/>
  <c r="UL8" i="3"/>
  <c r="UK9" i="3"/>
  <c r="WH5" i="3"/>
  <c r="WG6" i="3"/>
  <c r="ACZ13" i="1" l="1"/>
  <c r="WI5" i="3"/>
  <c r="WH6" i="3"/>
  <c r="UM8" i="3"/>
  <c r="UL9" i="3"/>
  <c r="ADA13" i="1" l="1"/>
  <c r="UN8" i="3"/>
  <c r="UM9" i="3"/>
  <c r="WJ5" i="3"/>
  <c r="WI6" i="3"/>
  <c r="ADB13" i="1" l="1"/>
  <c r="WK5" i="3"/>
  <c r="WJ6" i="3"/>
  <c r="UO8" i="3"/>
  <c r="UN9" i="3"/>
  <c r="ADC13" i="1" l="1"/>
  <c r="UP8" i="3"/>
  <c r="UO9" i="3"/>
  <c r="WL5" i="3"/>
  <c r="WK6" i="3"/>
  <c r="ADD13" i="1" l="1"/>
  <c r="WM5" i="3"/>
  <c r="WL6" i="3"/>
  <c r="UQ8" i="3"/>
  <c r="UP9" i="3"/>
  <c r="ADE13" i="1" l="1"/>
  <c r="UR8" i="3"/>
  <c r="UQ9" i="3"/>
  <c r="WN5" i="3"/>
  <c r="WM6" i="3"/>
  <c r="ADF13" i="1" l="1"/>
  <c r="WO5" i="3"/>
  <c r="WN6" i="3"/>
  <c r="US8" i="3"/>
  <c r="UR9" i="3"/>
  <c r="ADG13" i="1" l="1"/>
  <c r="UT8" i="3"/>
  <c r="US9" i="3"/>
  <c r="WP5" i="3"/>
  <c r="WO6" i="3"/>
  <c r="WQ5" i="3" l="1"/>
  <c r="WP6" i="3"/>
  <c r="UU8" i="3"/>
  <c r="UT9" i="3"/>
  <c r="UV8" i="3" l="1"/>
  <c r="UU9" i="3"/>
  <c r="WQ6" i="3"/>
  <c r="WR5" i="3"/>
  <c r="WS5" i="3" l="1"/>
  <c r="WR6" i="3"/>
  <c r="UW8" i="3"/>
  <c r="UV9" i="3"/>
  <c r="UX8" i="3" l="1"/>
  <c r="UW9" i="3"/>
  <c r="WT5" i="3"/>
  <c r="WS6" i="3"/>
  <c r="WU5" i="3" l="1"/>
  <c r="WT6" i="3"/>
  <c r="UY8" i="3"/>
  <c r="UX9" i="3"/>
  <c r="UZ8" i="3" l="1"/>
  <c r="UY9" i="3"/>
  <c r="WV5" i="3"/>
  <c r="WU6" i="3"/>
  <c r="WW5" i="3" l="1"/>
  <c r="WV6" i="3"/>
  <c r="VA8" i="3"/>
  <c r="UZ9" i="3"/>
  <c r="VB8" i="3" l="1"/>
  <c r="VA9" i="3"/>
  <c r="WX5" i="3"/>
  <c r="WW6" i="3"/>
  <c r="WY5" i="3" l="1"/>
  <c r="WX6" i="3"/>
  <c r="VC8" i="3"/>
  <c r="VB9" i="3"/>
  <c r="VD8" i="3" l="1"/>
  <c r="VC9" i="3"/>
  <c r="WZ5" i="3"/>
  <c r="WY6" i="3"/>
  <c r="XA5" i="3" l="1"/>
  <c r="WZ6" i="3"/>
  <c r="VE8" i="3"/>
  <c r="VD9" i="3"/>
  <c r="VF8" i="3" l="1"/>
  <c r="VE9" i="3"/>
  <c r="XB5" i="3"/>
  <c r="XA6" i="3"/>
  <c r="XC5" i="3" l="1"/>
  <c r="XB6" i="3"/>
  <c r="VG8" i="3"/>
  <c r="VF9" i="3"/>
  <c r="VH8" i="3" l="1"/>
  <c r="VG9" i="3"/>
  <c r="XD5" i="3"/>
  <c r="XE5" i="3" s="1"/>
  <c r="XC6" i="3"/>
  <c r="XD6" i="3" s="1"/>
  <c r="XE6" i="3" l="1"/>
  <c r="XF5" i="3"/>
  <c r="VI8" i="3"/>
  <c r="VH9" i="3"/>
  <c r="VJ8" i="3" l="1"/>
  <c r="VI9" i="3"/>
  <c r="XG5" i="3"/>
  <c r="XF6" i="3"/>
  <c r="XH5" i="3" l="1"/>
  <c r="XG6" i="3"/>
  <c r="VK8" i="3"/>
  <c r="VJ9" i="3"/>
  <c r="VL8" i="3" l="1"/>
  <c r="VK9" i="3"/>
  <c r="XI5" i="3"/>
  <c r="XH6" i="3"/>
  <c r="XJ5" i="3" l="1"/>
  <c r="XI6" i="3"/>
  <c r="VM8" i="3"/>
  <c r="VL9" i="3"/>
  <c r="VN8" i="3" l="1"/>
  <c r="VM9" i="3"/>
  <c r="XK5" i="3"/>
  <c r="XJ6" i="3"/>
  <c r="XL5" i="3" l="1"/>
  <c r="XK6" i="3"/>
  <c r="VO8" i="3"/>
  <c r="VN9" i="3"/>
  <c r="VP8" i="3" l="1"/>
  <c r="VO9" i="3"/>
  <c r="XM5" i="3"/>
  <c r="XL6" i="3"/>
  <c r="XN5" i="3" l="1"/>
  <c r="XM6" i="3"/>
  <c r="VQ8" i="3"/>
  <c r="VP9" i="3"/>
  <c r="VR8" i="3" l="1"/>
  <c r="VQ9" i="3"/>
  <c r="XO5" i="3"/>
  <c r="XN6" i="3"/>
  <c r="XO6" i="3" l="1"/>
  <c r="XP5" i="3"/>
  <c r="VS8" i="3"/>
  <c r="VR9" i="3"/>
  <c r="VT8" i="3" l="1"/>
  <c r="VS9" i="3"/>
  <c r="XQ5" i="3"/>
  <c r="XP6" i="3"/>
  <c r="XR5" i="3" l="1"/>
  <c r="XQ6" i="3"/>
  <c r="VU8" i="3"/>
  <c r="VT9" i="3"/>
  <c r="VV8" i="3" l="1"/>
  <c r="VU9" i="3"/>
  <c r="XS5" i="3"/>
  <c r="XR6" i="3"/>
  <c r="XT5" i="3" l="1"/>
  <c r="XS6" i="3"/>
  <c r="VW8" i="3"/>
  <c r="VV9" i="3"/>
  <c r="VX8" i="3" l="1"/>
  <c r="VW9" i="3"/>
  <c r="XU5" i="3"/>
  <c r="XT6" i="3"/>
  <c r="XV5" i="3" l="1"/>
  <c r="XU6" i="3"/>
  <c r="VY8" i="3"/>
  <c r="VX9" i="3"/>
  <c r="VZ8" i="3" l="1"/>
  <c r="VY9" i="3"/>
  <c r="XW5" i="3"/>
  <c r="XV6" i="3"/>
  <c r="XX5" i="3" l="1"/>
  <c r="XW6" i="3"/>
  <c r="WA8" i="3"/>
  <c r="VZ9" i="3"/>
  <c r="WB8" i="3" l="1"/>
  <c r="WA9" i="3"/>
  <c r="XY5" i="3"/>
  <c r="XX6" i="3"/>
  <c r="XZ5" i="3" l="1"/>
  <c r="XY6" i="3"/>
  <c r="WC8" i="3"/>
  <c r="WB9" i="3"/>
  <c r="WD8" i="3" l="1"/>
  <c r="WC9" i="3"/>
  <c r="YA5" i="3"/>
  <c r="XZ6" i="3"/>
  <c r="YA6" i="3" l="1"/>
  <c r="YB5" i="3"/>
  <c r="WE8" i="3"/>
  <c r="WD9" i="3"/>
  <c r="WF8" i="3" l="1"/>
  <c r="WE9" i="3"/>
  <c r="YC5" i="3"/>
  <c r="YB6" i="3"/>
  <c r="YD5" i="3" l="1"/>
  <c r="YC6" i="3"/>
  <c r="WG8" i="3"/>
  <c r="WF9" i="3"/>
  <c r="WH8" i="3" l="1"/>
  <c r="WG9" i="3"/>
  <c r="YE5" i="3"/>
  <c r="YD6" i="3"/>
  <c r="YF5" i="3" l="1"/>
  <c r="YE6" i="3"/>
  <c r="WI8" i="3"/>
  <c r="WH9" i="3"/>
  <c r="WJ8" i="3" l="1"/>
  <c r="WI9" i="3"/>
  <c r="YG5" i="3"/>
  <c r="YF6" i="3"/>
  <c r="YH5" i="3" l="1"/>
  <c r="YG6" i="3"/>
  <c r="WK8" i="3"/>
  <c r="WJ9" i="3"/>
  <c r="WL8" i="3" l="1"/>
  <c r="WK9" i="3"/>
  <c r="YI5" i="3"/>
  <c r="YH6" i="3"/>
  <c r="YJ5" i="3" l="1"/>
  <c r="YI6" i="3"/>
  <c r="WM8" i="3"/>
  <c r="WL9" i="3"/>
  <c r="WN8" i="3" l="1"/>
  <c r="WM9" i="3"/>
  <c r="YJ6" i="3"/>
  <c r="YK5" i="3"/>
  <c r="YL5" i="3" l="1"/>
  <c r="YK6" i="3"/>
  <c r="WO8" i="3"/>
  <c r="WN9" i="3"/>
  <c r="WP8" i="3" l="1"/>
  <c r="WO9" i="3"/>
  <c r="YM5" i="3"/>
  <c r="YL6" i="3"/>
  <c r="YM6" i="3" l="1"/>
  <c r="YN5" i="3"/>
  <c r="WQ8" i="3"/>
  <c r="WP9" i="3"/>
  <c r="WR8" i="3" l="1"/>
  <c r="WQ9" i="3"/>
  <c r="YO5" i="3"/>
  <c r="YN6" i="3"/>
  <c r="YO6" i="3" l="1"/>
  <c r="YP5" i="3"/>
  <c r="WS8" i="3"/>
  <c r="WR9" i="3"/>
  <c r="WT8" i="3" l="1"/>
  <c r="WS9" i="3"/>
  <c r="YQ5" i="3"/>
  <c r="YP6" i="3"/>
  <c r="YR5" i="3" l="1"/>
  <c r="YQ6" i="3"/>
  <c r="WU8" i="3"/>
  <c r="WT9" i="3"/>
  <c r="WV8" i="3" l="1"/>
  <c r="WU9" i="3"/>
  <c r="YS5" i="3"/>
  <c r="YR6" i="3"/>
  <c r="YT5" i="3" l="1"/>
  <c r="YS6" i="3"/>
  <c r="WW8" i="3"/>
  <c r="WV9" i="3"/>
  <c r="WX8" i="3" l="1"/>
  <c r="WW9" i="3"/>
  <c r="YU5" i="3"/>
  <c r="YT6" i="3"/>
  <c r="YV5" i="3" l="1"/>
  <c r="YU6" i="3"/>
  <c r="WY8" i="3"/>
  <c r="WX9" i="3"/>
  <c r="WZ8" i="3" l="1"/>
  <c r="WY9" i="3"/>
  <c r="YW5" i="3"/>
  <c r="YV6" i="3"/>
  <c r="YX5" i="3" l="1"/>
  <c r="YW6" i="3"/>
  <c r="XA8" i="3"/>
  <c r="WZ9" i="3"/>
  <c r="XB8" i="3" l="1"/>
  <c r="XA9" i="3"/>
  <c r="YY5" i="3"/>
  <c r="YX6" i="3"/>
  <c r="YY6" i="3" l="1"/>
  <c r="YZ5" i="3"/>
  <c r="XC8" i="3"/>
  <c r="XB9" i="3"/>
  <c r="XD8" i="3" l="1"/>
  <c r="XC9" i="3"/>
  <c r="ZA5" i="3"/>
  <c r="YZ6" i="3"/>
  <c r="ZB5" i="3" l="1"/>
  <c r="ZA6" i="3"/>
  <c r="XE8" i="3"/>
  <c r="XD9" i="3"/>
  <c r="XF8" i="3" l="1"/>
  <c r="XE9" i="3"/>
  <c r="ZC5" i="3"/>
  <c r="ZB6" i="3"/>
  <c r="ZD5" i="3" l="1"/>
  <c r="ZC6" i="3"/>
  <c r="XG8" i="3"/>
  <c r="XF9" i="3"/>
  <c r="XH8" i="3" l="1"/>
  <c r="XG9" i="3"/>
  <c r="ZE5" i="3"/>
  <c r="ZD6" i="3"/>
  <c r="ZE6" i="3" l="1"/>
  <c r="ZF5" i="3"/>
  <c r="XI8" i="3"/>
  <c r="XH9" i="3"/>
  <c r="XJ8" i="3" l="1"/>
  <c r="XI9" i="3"/>
  <c r="ZG5" i="3"/>
  <c r="ZF6" i="3"/>
  <c r="ZH5" i="3" l="1"/>
  <c r="ZG6" i="3"/>
  <c r="XK8" i="3"/>
  <c r="XJ9" i="3"/>
  <c r="XL8" i="3" l="1"/>
  <c r="XK9" i="3"/>
  <c r="ZI5" i="3"/>
  <c r="ZH6" i="3"/>
  <c r="ZJ5" i="3" l="1"/>
  <c r="ZI6" i="3"/>
  <c r="XM8" i="3"/>
  <c r="XL9" i="3"/>
  <c r="XN8" i="3" l="1"/>
  <c r="XM9" i="3"/>
  <c r="ZK5" i="3"/>
  <c r="ZJ6" i="3"/>
  <c r="ZK6" i="3" l="1"/>
  <c r="ZL5" i="3"/>
  <c r="XO8" i="3"/>
  <c r="XN9" i="3"/>
  <c r="XP8" i="3" l="1"/>
  <c r="XO9" i="3"/>
  <c r="ZM5" i="3"/>
  <c r="ZL6" i="3"/>
  <c r="ZN5" i="3" l="1"/>
  <c r="ZM6" i="3"/>
  <c r="XQ8" i="3"/>
  <c r="XP9" i="3"/>
  <c r="XR8" i="3" l="1"/>
  <c r="XQ9" i="3"/>
  <c r="ZO5" i="3"/>
  <c r="ZN6" i="3"/>
  <c r="ZP5" i="3" l="1"/>
  <c r="ZO6" i="3"/>
  <c r="XS8" i="3"/>
  <c r="XR9" i="3"/>
  <c r="XT8" i="3" l="1"/>
  <c r="XS9" i="3"/>
  <c r="ZQ5" i="3"/>
  <c r="ZP6" i="3"/>
  <c r="ZR5" i="3" l="1"/>
  <c r="ZQ6" i="3"/>
  <c r="XU8" i="3"/>
  <c r="XT9" i="3"/>
  <c r="XV8" i="3" l="1"/>
  <c r="XU9" i="3"/>
  <c r="ZS5" i="3"/>
  <c r="ZR6" i="3"/>
  <c r="ZT5" i="3" l="1"/>
  <c r="ZS6" i="3"/>
  <c r="XW8" i="3"/>
  <c r="XV9" i="3"/>
  <c r="XX8" i="3" l="1"/>
  <c r="XW9" i="3"/>
  <c r="ZU5" i="3"/>
  <c r="ZT6" i="3"/>
  <c r="ZV5" i="3" l="1"/>
  <c r="ZU6" i="3"/>
  <c r="XY8" i="3"/>
  <c r="XX9" i="3"/>
  <c r="XZ8" i="3" l="1"/>
  <c r="XY9" i="3"/>
  <c r="ZV6" i="3"/>
  <c r="ZW5" i="3"/>
  <c r="ZW6" i="3" l="1"/>
  <c r="ZX6" i="3" s="1"/>
  <c r="ZX5" i="3"/>
  <c r="YA8" i="3"/>
  <c r="XZ9" i="3"/>
  <c r="YB8" i="3" l="1"/>
  <c r="YA9" i="3"/>
  <c r="YC8" i="3" l="1"/>
  <c r="YB9" i="3"/>
  <c r="YD8" i="3" l="1"/>
  <c r="YC9" i="3"/>
  <c r="YE8" i="3" l="1"/>
  <c r="YD9" i="3"/>
  <c r="YF8" i="3" l="1"/>
  <c r="YE9" i="3"/>
  <c r="YG8" i="3" l="1"/>
  <c r="YF9" i="3"/>
  <c r="YH8" i="3" l="1"/>
  <c r="YG9" i="3"/>
  <c r="YI8" i="3" l="1"/>
  <c r="YH9" i="3"/>
  <c r="YJ8" i="3" l="1"/>
  <c r="YI9" i="3"/>
  <c r="YK8" i="3" l="1"/>
  <c r="YJ9" i="3"/>
  <c r="YL8" i="3" l="1"/>
  <c r="YK9" i="3"/>
  <c r="YM8" i="3" l="1"/>
  <c r="YL9" i="3"/>
  <c r="YN8" i="3" l="1"/>
  <c r="YM9" i="3"/>
  <c r="YO8" i="3" l="1"/>
  <c r="YN9" i="3"/>
  <c r="YP8" i="3" l="1"/>
  <c r="YO9" i="3"/>
  <c r="YQ8" i="3" l="1"/>
  <c r="YP9" i="3"/>
  <c r="YR8" i="3" l="1"/>
  <c r="YQ9" i="3"/>
  <c r="YS8" i="3" l="1"/>
  <c r="YR9" i="3"/>
  <c r="YT8" i="3" l="1"/>
  <c r="YS9" i="3"/>
  <c r="YU8" i="3" l="1"/>
  <c r="YT9" i="3"/>
  <c r="YV8" i="3" l="1"/>
  <c r="YU9" i="3"/>
  <c r="YW8" i="3" l="1"/>
  <c r="YV9" i="3"/>
  <c r="YX8" i="3" l="1"/>
  <c r="YW9" i="3"/>
  <c r="YY8" i="3" l="1"/>
  <c r="YX9" i="3"/>
  <c r="YZ8" i="3" l="1"/>
  <c r="YY9" i="3"/>
  <c r="ZA8" i="3" l="1"/>
  <c r="YZ9" i="3"/>
  <c r="ZB8" i="3" l="1"/>
  <c r="ZA9" i="3"/>
  <c r="ZC8" i="3" l="1"/>
  <c r="ZB9" i="3"/>
  <c r="ZD8" i="3" l="1"/>
  <c r="ZC9" i="3"/>
  <c r="ZE8" i="3" l="1"/>
  <c r="ZD9" i="3"/>
  <c r="ZF8" i="3" l="1"/>
  <c r="ZE9" i="3"/>
  <c r="ZG8" i="3" l="1"/>
  <c r="ZF9" i="3"/>
  <c r="ZH8" i="3" l="1"/>
  <c r="ZG9" i="3"/>
  <c r="ZI8" i="3" l="1"/>
  <c r="ZH9" i="3"/>
  <c r="ZJ8" i="3" l="1"/>
  <c r="ZI9" i="3"/>
  <c r="ZK8" i="3" l="1"/>
  <c r="ZJ9" i="3"/>
  <c r="ZL8" i="3" l="1"/>
  <c r="ZK9" i="3"/>
  <c r="ZM8" i="3" l="1"/>
  <c r="ZL9" i="3"/>
  <c r="ZN8" i="3" l="1"/>
  <c r="ZM9" i="3"/>
  <c r="ZO8" i="3" l="1"/>
  <c r="ZN9" i="3"/>
  <c r="ZP8" i="3" l="1"/>
  <c r="ZO9" i="3"/>
  <c r="ZQ8" i="3" l="1"/>
  <c r="ZP9" i="3"/>
  <c r="ZR8" i="3" l="1"/>
  <c r="ZQ9" i="3"/>
  <c r="ZS8" i="3" l="1"/>
  <c r="ZR9" i="3"/>
  <c r="ZT8" i="3" l="1"/>
  <c r="ZS9" i="3"/>
  <c r="ZU8" i="3" l="1"/>
  <c r="ZT9" i="3"/>
  <c r="ZV8" i="3" l="1"/>
  <c r="ZU9" i="3"/>
  <c r="ZW8" i="3" l="1"/>
  <c r="ZV9" i="3"/>
  <c r="ZW9" i="3" l="1"/>
  <c r="ZX9" i="3" s="1"/>
  <c r="ZX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Christina Long</author>
    <author>tc={C973E6F8-4185-4585-B66F-263C2D9D6557}</author>
    <author>tc={C973E6F8-4185-4584-B66F-263C2D9D6557}</author>
    <author>tc={F394C293-F4D8-42B5-98C3-BE8675521FF2}</author>
    <author>tc={1B781FF4-6AAA-4D6D-8B28-C49381A04C9E}</author>
    <author>tc={9E9B7A3B-DD07-486A-A631-7795925E7EEA}</author>
    <author>tc={C5C51717-088B-4A28-86D9-F8D6027C65CA}</author>
  </authors>
  <commentList>
    <comment ref="WN33" authorId="0" shapeId="0" xr:uid="{D120585B-81AB-4B3F-BB7E-939D69D13EE2}">
      <text>
        <r>
          <rPr>
            <b/>
            <sz val="9"/>
            <color indexed="81"/>
            <rFont val="Tahoma"/>
            <family val="2"/>
          </rPr>
          <t>Christina Long:</t>
        </r>
        <r>
          <rPr>
            <sz val="9"/>
            <color indexed="81"/>
            <rFont val="Tahoma"/>
            <family val="2"/>
          </rPr>
          <t xml:space="preserve">
increase based on CPI
</t>
        </r>
      </text>
    </comment>
    <comment ref="YU33" authorId="0" shapeId="0" xr:uid="{FBAEACCE-70DB-4380-A562-5B919221486E}">
      <text>
        <r>
          <rPr>
            <b/>
            <sz val="9"/>
            <color indexed="81"/>
            <rFont val="Tahoma"/>
            <family val="2"/>
          </rPr>
          <t>Christina Long:</t>
        </r>
        <r>
          <rPr>
            <sz val="9"/>
            <color indexed="81"/>
            <rFont val="Tahoma"/>
            <family val="2"/>
          </rPr>
          <t xml:space="preserve">
increase based on CPI</t>
        </r>
      </text>
    </comment>
    <comment ref="AA49" authorId="1" shapeId="0" xr:uid="{F965A4C9-96CE-45B2-98EB-C09963362DB1}">
      <text>
        <t>[Threaded comment]
Your version of Excel allows you to read this threaded comment; however, any edits to it will get removed if the file is opened in a newer version of Excel. Learn more: https://go.microsoft.com/fwlink/?linkid=870924
Comment:
    CPI 12.444%</t>
      </text>
    </comment>
    <comment ref="WJ49" authorId="2" shapeId="0" xr:uid="{C973E6F8-4185-4584-B66F-263C2D9D6557}">
      <text>
        <t>[Threaded comment]
Your version of Excel allows you to read this threaded comment; however, any edits to it will get removed if the file is opened in a newer version of Excel. Learn more: https://go.microsoft.com/fwlink/?linkid=870924
Comment:
    CPI 12.444%</t>
      </text>
    </comment>
    <comment ref="XF59" authorId="3" shapeId="0" xr:uid="{F394C293-F4D8-42B5-98C3-BE8675521FF2}">
      <text>
        <t>[Threaded comment]
Your version of Excel allows you to read this threaded comment; however, any edits to it will get removed if the file is opened in a newer version of Excel. Learn more: https://go.microsoft.com/fwlink/?linkid=870924
Comment:
    Have we signed a new lease?</t>
      </text>
    </comment>
    <comment ref="WE64" authorId="4" shapeId="0" xr:uid="{1B781FF4-6AAA-4D6D-8B28-C49381A04C9E}">
      <text>
        <t>[Threaded comment]
Your version of Excel allows you to read this threaded comment; however, any edits to it will get removed if the file is opened in a newer version of Excel. Learn more: https://go.microsoft.com/fwlink/?linkid=870924
Comment:
    lease terminated</t>
      </text>
    </comment>
    <comment ref="WD65" authorId="5" shapeId="0" xr:uid="{9E9B7A3B-DD07-486A-A631-7795925E7EEA}">
      <text>
        <t>[Threaded comment]
Your version of Excel allows you to read this threaded comment; however, any edits to it will get removed if the file is opened in a newer version of Excel. Learn more: https://go.microsoft.com/fwlink/?linkid=870924
Comment:
    lease terminated</t>
      </text>
    </comment>
    <comment ref="WY67" authorId="6" shapeId="0" xr:uid="{C5C51717-088B-4A28-86D9-F8D6027C65C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Are we entering into a longer term lease or have they exercised option for additional 18 months.
</t>
      </text>
    </comment>
  </commentList>
</comments>
</file>

<file path=xl/sharedStrings.xml><?xml version="1.0" encoding="utf-8"?>
<sst xmlns="http://schemas.openxmlformats.org/spreadsheetml/2006/main" count="2316" uniqueCount="159">
  <si>
    <t>Lease Term Dates</t>
  </si>
  <si>
    <t>Rent 2022</t>
  </si>
  <si>
    <t>Stage Dates</t>
  </si>
  <si>
    <t xml:space="preserve">Notice </t>
  </si>
  <si>
    <t>Discount</t>
  </si>
  <si>
    <t>Customer</t>
  </si>
  <si>
    <t>CL Asset #</t>
  </si>
  <si>
    <t>Lease</t>
  </si>
  <si>
    <t>SQ FT</t>
  </si>
  <si>
    <t>Linear Footage:</t>
  </si>
  <si>
    <t>Start</t>
  </si>
  <si>
    <t>End</t>
  </si>
  <si>
    <t>per SF</t>
  </si>
  <si>
    <t>Stage</t>
  </si>
  <si>
    <t>Status</t>
  </si>
  <si>
    <t>Period</t>
  </si>
  <si>
    <t>Version</t>
  </si>
  <si>
    <t>CL File #</t>
  </si>
  <si>
    <t>Source</t>
  </si>
  <si>
    <t>Factor</t>
  </si>
  <si>
    <t>Pri Term</t>
  </si>
  <si>
    <t>Opt Term</t>
  </si>
  <si>
    <t># of Opt</t>
  </si>
  <si>
    <t>Days</t>
  </si>
  <si>
    <t>Out</t>
  </si>
  <si>
    <t>Disc</t>
  </si>
  <si>
    <t>SQ FT Rate</t>
  </si>
  <si>
    <t>Linear FT Rate</t>
  </si>
  <si>
    <t>Rent</t>
  </si>
  <si>
    <t>Escalation</t>
  </si>
  <si>
    <t>Term</t>
  </si>
  <si>
    <t>Startup</t>
  </si>
  <si>
    <t>Economic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</si>
  <si>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</si>
  <si>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</si>
  <si>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</si>
  <si>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</si>
  <si>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</si>
  <si>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</si>
  <si>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</si>
  <si>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</si>
  <si>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</si>
  <si>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</si>
  <si>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</si>
  <si>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</si>
  <si>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Halliburton Energy Services</t>
  </si>
  <si>
    <t>Planning</t>
  </si>
  <si>
    <t>Closed</t>
  </si>
  <si>
    <t>Original</t>
  </si>
  <si>
    <t>Direct</t>
  </si>
  <si>
    <t>Annually</t>
  </si>
  <si>
    <t>Improvements</t>
  </si>
  <si>
    <t>Primary</t>
  </si>
  <si>
    <t>Admended #1</t>
  </si>
  <si>
    <t>Operational</t>
  </si>
  <si>
    <t>As Amended</t>
  </si>
  <si>
    <t>10% - 20%</t>
  </si>
  <si>
    <t>Trinity Rental Services</t>
  </si>
  <si>
    <t>20A</t>
  </si>
  <si>
    <t>GLF 337-A</t>
  </si>
  <si>
    <t xml:space="preserve">Operational </t>
  </si>
  <si>
    <t>Active</t>
  </si>
  <si>
    <t xml:space="preserve">Original </t>
  </si>
  <si>
    <t>CL117S</t>
  </si>
  <si>
    <t>GLPC</t>
  </si>
  <si>
    <t xml:space="preserve">Annual  </t>
  </si>
  <si>
    <t>Trussco, Inc</t>
  </si>
  <si>
    <t>20B</t>
  </si>
  <si>
    <t>CL117Q</t>
  </si>
  <si>
    <t>Option 1</t>
  </si>
  <si>
    <t>Option 2</t>
  </si>
  <si>
    <t>Option 3</t>
  </si>
  <si>
    <t>20% - 0%</t>
  </si>
  <si>
    <t>Halliburton Corridor</t>
  </si>
  <si>
    <t>19A</t>
  </si>
  <si>
    <t>GLFLO 1002</t>
  </si>
  <si>
    <t>CL117B</t>
  </si>
  <si>
    <t xml:space="preserve">19A </t>
  </si>
  <si>
    <t>Compromise</t>
  </si>
  <si>
    <t>Adjustment</t>
  </si>
  <si>
    <t>Admended #2</t>
  </si>
  <si>
    <t>Halliburton</t>
  </si>
  <si>
    <t>Merged</t>
  </si>
  <si>
    <t>GLF 302</t>
  </si>
  <si>
    <t>Option 4</t>
  </si>
  <si>
    <t>Martin Holdings</t>
  </si>
  <si>
    <t>GLF 304-3</t>
  </si>
  <si>
    <t>CL117I/CL117N</t>
  </si>
  <si>
    <t>Terminated</t>
  </si>
  <si>
    <t>Martin Fuel</t>
  </si>
  <si>
    <t>GLF 307-6</t>
  </si>
  <si>
    <t>15/P</t>
  </si>
  <si>
    <t>Monthly</t>
  </si>
  <si>
    <t>Admended</t>
  </si>
  <si>
    <t>Evergreen Helo</t>
  </si>
  <si>
    <t>GLF 306</t>
  </si>
  <si>
    <t>CL117L</t>
  </si>
  <si>
    <t>Assignment</t>
  </si>
  <si>
    <t>Doerle Fourchon Property, LLC</t>
  </si>
  <si>
    <t>201109b</t>
  </si>
  <si>
    <t>see lease</t>
  </si>
  <si>
    <t>Halliburton Baroid</t>
  </si>
  <si>
    <t>19B</t>
  </si>
  <si>
    <t>GLFLO 1000</t>
  </si>
  <si>
    <t>CL117B/CL117G</t>
  </si>
  <si>
    <t>Baroid</t>
  </si>
  <si>
    <t>Amended Merge</t>
  </si>
  <si>
    <t>Newpark Drilling Fluids, Inc</t>
  </si>
  <si>
    <t>&gt;2xCPI or 5%</t>
  </si>
  <si>
    <t>Option2</t>
  </si>
  <si>
    <t xml:space="preserve">As Amended </t>
  </si>
  <si>
    <t>4951.734951.73</t>
  </si>
  <si>
    <t>Magnum Mud Equipment Company</t>
  </si>
  <si>
    <t>5% Annually</t>
  </si>
  <si>
    <t>CPI</t>
  </si>
  <si>
    <t>Triton Hedron, LLC  (Alliance)</t>
  </si>
  <si>
    <t>100%%</t>
  </si>
  <si>
    <t>Tanks-A-Lot, Inc</t>
  </si>
  <si>
    <t>Option</t>
  </si>
  <si>
    <t>Extension</t>
  </si>
  <si>
    <t>Weeks Marine, Inc</t>
  </si>
  <si>
    <t>Great Lakes Dredge &amp; Dock Company</t>
  </si>
  <si>
    <t>GLF 337</t>
  </si>
  <si>
    <t>CL117T</t>
  </si>
  <si>
    <t>Energy World (USA) Inc</t>
  </si>
  <si>
    <t>CL117R</t>
  </si>
  <si>
    <t>Annual</t>
  </si>
  <si>
    <t>16B</t>
  </si>
  <si>
    <t>Beach</t>
  </si>
  <si>
    <t>R O W</t>
  </si>
  <si>
    <t>Down the Bayou Charters, LLC</t>
  </si>
  <si>
    <t>AllianceTriton Hedron, LLC  (Alliance)</t>
  </si>
  <si>
    <t xml:space="preserve">Current </t>
  </si>
  <si>
    <t>Total sq ft</t>
  </si>
  <si>
    <t>CL Land</t>
  </si>
  <si>
    <t>Net GLPC</t>
  </si>
  <si>
    <t>2021 Price</t>
  </si>
  <si>
    <t>Halliburton Paying</t>
  </si>
  <si>
    <t>500B</t>
  </si>
  <si>
    <t xml:space="preserve">inland </t>
  </si>
  <si>
    <t>500A</t>
  </si>
  <si>
    <t>Water</t>
  </si>
  <si>
    <t>Total</t>
  </si>
  <si>
    <t xml:space="preserve"> </t>
  </si>
  <si>
    <t>CL Direct</t>
  </si>
  <si>
    <t>30 years</t>
  </si>
  <si>
    <t>Inprovements</t>
  </si>
  <si>
    <t>Tim' File</t>
  </si>
  <si>
    <t>Gross Revenue</t>
  </si>
  <si>
    <t>Net Revenue</t>
  </si>
  <si>
    <t>Backlog File</t>
  </si>
  <si>
    <t>S. Benjamin Caillouet</t>
  </si>
  <si>
    <t>Mez. Rear</t>
  </si>
  <si>
    <t>5 years</t>
  </si>
  <si>
    <t>Paul Arceneaux</t>
  </si>
  <si>
    <t>Mez Frt. Rt.</t>
  </si>
  <si>
    <t>Darnal Sikes Frederick</t>
  </si>
  <si>
    <t>First Flr. Rr.</t>
  </si>
  <si>
    <t>CL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</si>
</sst>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&quot;$&quot;#,##0.00"/>
    <numFmt numFmtId="167" formatCode="_([$$-409]* #,##0.00_);_([$$-409]* \(#,##0.00\);_([$$-409]* &quot;-&quot;??_);_(@_)"/>
    <numFmt numFmtId="168" formatCode="_(&quot;$&quot;* #,##0_);_(&quot;$&quot;* \(#,##0\);_(&quot;$&quot;* &quot;-&quot;??_);_(@_)"/>
    <numFmt numFmtId="169" formatCode="_([$$-409]* #,##0.000_);_([$$-409]* \(#,##0.000\);_([$$-409]* &quot;-&quot;??_);_(@_)"/>
    <numFmt numFmtId="170" formatCode="_([$$-409]* #,##0_);_([$$-409]* \(#,##0\);_([$$-409]* &quot;-&quot;??_);_(@_)"/>
    <numFmt numFmtId="171" formatCode="&quot;$&quot;#,##0"/>
    <numFmt numFmtId="172" formatCode="_([$$-409]* #,##0.000_);_([$$-409]* \(#,##0.000\);_([$$-409]* &quot;-&quot;?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FFC00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164" fontId="0" fillId="0" borderId="0" xfId="1" applyNumberFormat="1" applyFont="1"/>
    <xf numFmtId="9" fontId="0" fillId="0" borderId="0" xfId="3" applyFont="1"/>
    <xf numFmtId="165" fontId="0" fillId="0" borderId="0" xfId="2" applyNumberFormat="1" applyFont="1"/>
    <xf numFmtId="44" fontId="0" fillId="0" borderId="0" xfId="2" applyFont="1"/>
    <xf numFmtId="14" fontId="0" fillId="0" borderId="0" xfId="0" applyNumberFormat="1"/>
    <xf numFmtId="16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0" fillId="0" borderId="0" xfId="0" applyNumberFormat="1"/>
    <xf numFmtId="0" fontId="0" fillId="2" borderId="0" xfId="0" applyFill="1"/>
    <xf numFmtId="166" fontId="0" fillId="2" borderId="0" xfId="0" applyNumberFormat="1" applyFill="1"/>
    <xf numFmtId="9" fontId="0" fillId="0" borderId="0" xfId="0" applyNumberFormat="1"/>
    <xf numFmtId="43" fontId="0" fillId="0" borderId="0" xfId="1" applyFont="1"/>
    <xf numFmtId="166" fontId="0" fillId="3" borderId="0" xfId="0" applyNumberFormat="1" applyFill="1"/>
    <xf numFmtId="0" fontId="0" fillId="3" borderId="0" xfId="0" applyFill="1"/>
    <xf numFmtId="43" fontId="0" fillId="0" borderId="0" xfId="0" applyNumberFormat="1"/>
    <xf numFmtId="167" fontId="0" fillId="0" borderId="0" xfId="0" applyNumberFormat="1"/>
    <xf numFmtId="167" fontId="0" fillId="3" borderId="0" xfId="0" applyNumberFormat="1" applyFill="1"/>
    <xf numFmtId="167" fontId="0" fillId="4" borderId="0" xfId="0" applyNumberFormat="1" applyFill="1"/>
    <xf numFmtId="0" fontId="0" fillId="5" borderId="0" xfId="0" applyFill="1"/>
    <xf numFmtId="167" fontId="0" fillId="5" borderId="0" xfId="0" applyNumberFormat="1" applyFill="1"/>
    <xf numFmtId="167" fontId="0" fillId="0" borderId="0" xfId="3" applyNumberFormat="1" applyFont="1"/>
    <xf numFmtId="14" fontId="0" fillId="5" borderId="0" xfId="0" applyNumberFormat="1" applyFill="1"/>
    <xf numFmtId="14" fontId="0" fillId="3" borderId="0" xfId="0" applyNumberFormat="1" applyFill="1"/>
    <xf numFmtId="166" fontId="0" fillId="5" borderId="0" xfId="0" applyNumberFormat="1" applyFill="1"/>
    <xf numFmtId="44" fontId="0" fillId="0" borderId="0" xfId="0" applyNumberFormat="1"/>
    <xf numFmtId="167" fontId="4" fillId="0" borderId="0" xfId="0" applyNumberFormat="1" applyFont="1"/>
    <xf numFmtId="167" fontId="4" fillId="3" borderId="0" xfId="0" applyNumberFormat="1" applyFont="1" applyFill="1"/>
    <xf numFmtId="167" fontId="4" fillId="5" borderId="0" xfId="0" applyNumberFormat="1" applyFont="1" applyFill="1"/>
    <xf numFmtId="0" fontId="4" fillId="0" borderId="0" xfId="0" applyFont="1"/>
    <xf numFmtId="0" fontId="4" fillId="3" borderId="0" xfId="0" applyFont="1" applyFill="1"/>
    <xf numFmtId="0" fontId="4" fillId="5" borderId="0" xfId="0" applyFont="1" applyFill="1"/>
    <xf numFmtId="9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14" fontId="4" fillId="3" borderId="0" xfId="0" applyNumberFormat="1" applyFont="1" applyFill="1"/>
    <xf numFmtId="44" fontId="0" fillId="5" borderId="0" xfId="0" applyNumberFormat="1" applyFill="1"/>
    <xf numFmtId="168" fontId="0" fillId="0" borderId="0" xfId="2" applyNumberFormat="1" applyFont="1"/>
    <xf numFmtId="168" fontId="0" fillId="0" borderId="0" xfId="0" applyNumberFormat="1"/>
    <xf numFmtId="44" fontId="0" fillId="2" borderId="0" xfId="2" applyFont="1" applyFill="1"/>
    <xf numFmtId="44" fontId="0" fillId="5" borderId="0" xfId="2" applyFont="1" applyFill="1"/>
    <xf numFmtId="44" fontId="4" fillId="0" borderId="0" xfId="2" applyFont="1"/>
    <xf numFmtId="44" fontId="0" fillId="3" borderId="0" xfId="0" applyNumberFormat="1" applyFill="1"/>
    <xf numFmtId="44" fontId="4" fillId="3" borderId="0" xfId="0" applyNumberFormat="1" applyFont="1" applyFill="1"/>
    <xf numFmtId="165" fontId="4" fillId="0" borderId="0" xfId="2" applyNumberFormat="1" applyFont="1"/>
    <xf numFmtId="165" fontId="0" fillId="0" borderId="0" xfId="2" applyNumberFormat="1" applyFont="1" applyFill="1"/>
    <xf numFmtId="44" fontId="0" fillId="3" borderId="0" xfId="2" applyFont="1" applyFill="1"/>
    <xf numFmtId="44" fontId="5" fillId="0" borderId="0" xfId="0" applyNumberFormat="1" applyFont="1"/>
    <xf numFmtId="44" fontId="5" fillId="5" borderId="0" xfId="0" applyNumberFormat="1" applyFont="1" applyFill="1"/>
    <xf numFmtId="44" fontId="5" fillId="0" borderId="0" xfId="2" applyFont="1"/>
    <xf numFmtId="44" fontId="5" fillId="2" borderId="0" xfId="2" applyFont="1" applyFill="1"/>
    <xf numFmtId="167" fontId="5" fillId="0" borderId="0" xfId="0" applyNumberFormat="1" applyFont="1"/>
    <xf numFmtId="167" fontId="5" fillId="5" borderId="0" xfId="0" applyNumberFormat="1" applyFont="1" applyFill="1"/>
    <xf numFmtId="44" fontId="6" fillId="0" borderId="0" xfId="2" applyFont="1"/>
    <xf numFmtId="44" fontId="6" fillId="5" borderId="0" xfId="2" applyFont="1" applyFill="1"/>
    <xf numFmtId="0" fontId="3" fillId="0" borderId="0" xfId="0" applyFont="1"/>
    <xf numFmtId="9" fontId="3" fillId="0" borderId="0" xfId="0" applyNumberFormat="1" applyFont="1"/>
    <xf numFmtId="14" fontId="3" fillId="0" borderId="0" xfId="0" applyNumberFormat="1" applyFont="1"/>
    <xf numFmtId="8" fontId="3" fillId="0" borderId="0" xfId="0" applyNumberFormat="1" applyFont="1"/>
    <xf numFmtId="4" fontId="3" fillId="0" borderId="0" xfId="0" applyNumberFormat="1" applyFont="1"/>
    <xf numFmtId="6" fontId="3" fillId="0" borderId="0" xfId="0" applyNumberFormat="1" applyFont="1"/>
    <xf numFmtId="3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7" fillId="3" borderId="0" xfId="2" applyFont="1" applyFill="1"/>
    <xf numFmtId="44" fontId="7" fillId="0" borderId="0" xfId="2" applyFont="1"/>
    <xf numFmtId="44" fontId="7" fillId="0" borderId="0" xfId="0" applyNumberFormat="1" applyFont="1"/>
    <xf numFmtId="44" fontId="7" fillId="5" borderId="0" xfId="0" applyNumberFormat="1" applyFont="1" applyFill="1"/>
    <xf numFmtId="4" fontId="0" fillId="0" borderId="0" xfId="0" applyNumberFormat="1"/>
    <xf numFmtId="8" fontId="0" fillId="0" borderId="0" xfId="0" applyNumberFormat="1"/>
    <xf numFmtId="4" fontId="0" fillId="5" borderId="0" xfId="0" applyNumberFormat="1" applyFill="1"/>
    <xf numFmtId="14" fontId="0" fillId="0" borderId="0" xfId="0" applyNumberFormat="1" applyAlignment="1">
      <alignment horizontal="right"/>
    </xf>
    <xf numFmtId="164" fontId="3" fillId="0" borderId="0" xfId="0" applyNumberFormat="1" applyFont="1" applyAlignment="1">
      <alignment wrapText="1"/>
    </xf>
    <xf numFmtId="164" fontId="4" fillId="0" borderId="0" xfId="0" applyNumberFormat="1" applyFont="1"/>
    <xf numFmtId="164" fontId="3" fillId="0" borderId="0" xfId="0" applyNumberFormat="1" applyFont="1"/>
    <xf numFmtId="164" fontId="0" fillId="0" borderId="0" xfId="1" applyNumberFormat="1" applyFont="1" applyAlignment="1"/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167" fontId="0" fillId="6" borderId="4" xfId="0" applyNumberFormat="1" applyFill="1" applyBorder="1"/>
    <xf numFmtId="167" fontId="0" fillId="6" borderId="5" xfId="0" applyNumberFormat="1" applyFill="1" applyBorder="1"/>
    <xf numFmtId="167" fontId="0" fillId="6" borderId="6" xfId="0" applyNumberFormat="1" applyFill="1" applyBorder="1"/>
    <xf numFmtId="44" fontId="0" fillId="6" borderId="5" xfId="2" applyFont="1" applyFill="1" applyBorder="1"/>
    <xf numFmtId="44" fontId="7" fillId="6" borderId="5" xfId="2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14" fontId="8" fillId="0" borderId="0" xfId="0" applyNumberFormat="1" applyFont="1"/>
    <xf numFmtId="44" fontId="6" fillId="0" borderId="0" xfId="0" applyNumberFormat="1" applyFont="1"/>
    <xf numFmtId="14" fontId="6" fillId="0" borderId="0" xfId="0" applyNumberFormat="1" applyFont="1" applyAlignment="1">
      <alignment horizontal="right"/>
    </xf>
    <xf numFmtId="14" fontId="6" fillId="0" borderId="0" xfId="0" applyNumberFormat="1" applyFont="1"/>
    <xf numFmtId="171" fontId="0" fillId="0" borderId="0" xfId="0" applyNumberFormat="1"/>
    <xf numFmtId="172" fontId="0" fillId="0" borderId="0" xfId="0" applyNumberFormat="1"/>
    <xf numFmtId="14" fontId="11" fillId="0" borderId="0" xfId="0" applyNumberFormat="1" applyFont="1"/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GLFLO 1000 Lease</a:t>
            </a:r>
          </a:p>
          <a:p>
            <a:pPr>
              <a:defRPr/>
            </a:pPr>
            <a:r>
              <a:rPr lang="en-US"/>
              <a:t>CL</a:t>
            </a:r>
            <a:r>
              <a:rPr lang="en-US" baseline="0"/>
              <a:t> Income by Month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2459785048071769E-2"/>
          <c:y val="2.233852792834308E-2"/>
          <c:w val="0.94991080169032927"/>
          <c:h val="0.91309595734495452"/>
        </c:manualLayout>
      </c:layout>
      <c:lineChart>
        <c:grouping val="standard"/>
        <c:varyColors val="0"/>
        <c:ser>
          <c:idx val="5"/>
          <c:order val="0"/>
          <c:tx>
            <c:strRef>
              <c:f>'CL Leases'!#REF!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'CL Leases'!$CZ$1:$AGY$1</c:f>
              <c:numCache>
                <c:formatCode>General</c:formatCode>
                <c:ptCount val="78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  <c:pt idx="312">
                  <c:v>2006</c:v>
                </c:pt>
                <c:pt idx="324">
                  <c:v>2007</c:v>
                </c:pt>
                <c:pt idx="336">
                  <c:v>2008</c:v>
                </c:pt>
                <c:pt idx="348">
                  <c:v>2009</c:v>
                </c:pt>
                <c:pt idx="360">
                  <c:v>2010</c:v>
                </c:pt>
                <c:pt idx="372">
                  <c:v>2011</c:v>
                </c:pt>
                <c:pt idx="384">
                  <c:v>2012</c:v>
                </c:pt>
                <c:pt idx="396">
                  <c:v>2013</c:v>
                </c:pt>
                <c:pt idx="408">
                  <c:v>2014</c:v>
                </c:pt>
                <c:pt idx="420">
                  <c:v>2015</c:v>
                </c:pt>
                <c:pt idx="432">
                  <c:v>2016</c:v>
                </c:pt>
                <c:pt idx="444">
                  <c:v>2017</c:v>
                </c:pt>
                <c:pt idx="456">
                  <c:v>2018</c:v>
                </c:pt>
                <c:pt idx="468">
                  <c:v>2019</c:v>
                </c:pt>
                <c:pt idx="480">
                  <c:v>2020</c:v>
                </c:pt>
                <c:pt idx="492">
                  <c:v>2021</c:v>
                </c:pt>
                <c:pt idx="504">
                  <c:v>2022</c:v>
                </c:pt>
                <c:pt idx="516">
                  <c:v>2023</c:v>
                </c:pt>
                <c:pt idx="528">
                  <c:v>2024</c:v>
                </c:pt>
                <c:pt idx="540">
                  <c:v>2025</c:v>
                </c:pt>
                <c:pt idx="552">
                  <c:v>2026</c:v>
                </c:pt>
                <c:pt idx="564">
                  <c:v>2027</c:v>
                </c:pt>
                <c:pt idx="576">
                  <c:v>2028</c:v>
                </c:pt>
                <c:pt idx="588">
                  <c:v>2029</c:v>
                </c:pt>
                <c:pt idx="600">
                  <c:v>2030</c:v>
                </c:pt>
                <c:pt idx="612">
                  <c:v>2031</c:v>
                </c:pt>
                <c:pt idx="624">
                  <c:v>2032</c:v>
                </c:pt>
                <c:pt idx="636">
                  <c:v>2033</c:v>
                </c:pt>
                <c:pt idx="648">
                  <c:v>2034</c:v>
                </c:pt>
                <c:pt idx="660">
                  <c:v>2035</c:v>
                </c:pt>
                <c:pt idx="672">
                  <c:v>2036</c:v>
                </c:pt>
                <c:pt idx="684">
                  <c:v>2037</c:v>
                </c:pt>
                <c:pt idx="696">
                  <c:v>2038</c:v>
                </c:pt>
                <c:pt idx="708">
                  <c:v>2039</c:v>
                </c:pt>
                <c:pt idx="720">
                  <c:v>2040</c:v>
                </c:pt>
                <c:pt idx="732">
                  <c:v>2041</c:v>
                </c:pt>
                <c:pt idx="744">
                  <c:v>2042</c:v>
                </c:pt>
                <c:pt idx="756">
                  <c:v>2043</c:v>
                </c:pt>
                <c:pt idx="768">
                  <c:v>2044</c:v>
                </c:pt>
              </c:numCache>
            </c:numRef>
          </c:cat>
          <c:val>
            <c:numRef>
              <c:f>'CL Leases'!$CZ$35:$AGY$35</c:f>
            </c:numRef>
          </c:val>
          <c:smooth val="0"/>
          <c:extLst>
            <c:ext xmlns:c16="http://schemas.microsoft.com/office/drawing/2014/chart" uri="{C3380CC4-5D6E-409C-BE32-E72D297353CC}">
              <c16:uniqueId val="{00000010-2D56-4304-9423-2E0E0D9A55D0}"/>
            </c:ext>
          </c:extLst>
        </c:ser>
        <c:ser>
          <c:idx val="1"/>
          <c:order val="1"/>
          <c:tx>
            <c:strRef>
              <c:f>'CL Leases'!$M$39</c:f>
              <c:strCache>
                <c:ptCount val="1"/>
                <c:pt idx="0">
                  <c:v>Amended Merge</c:v>
                </c:pt>
              </c:strCache>
            </c:strRef>
          </c:tx>
          <c:marker>
            <c:symbol val="none"/>
          </c:marker>
          <c:cat>
            <c:numRef>
              <c:f>'CL Leases'!$CZ$1:$AGY$1</c:f>
              <c:numCache>
                <c:formatCode>General</c:formatCode>
                <c:ptCount val="78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  <c:pt idx="312">
                  <c:v>2006</c:v>
                </c:pt>
                <c:pt idx="324">
                  <c:v>2007</c:v>
                </c:pt>
                <c:pt idx="336">
                  <c:v>2008</c:v>
                </c:pt>
                <c:pt idx="348">
                  <c:v>2009</c:v>
                </c:pt>
                <c:pt idx="360">
                  <c:v>2010</c:v>
                </c:pt>
                <c:pt idx="372">
                  <c:v>2011</c:v>
                </c:pt>
                <c:pt idx="384">
                  <c:v>2012</c:v>
                </c:pt>
                <c:pt idx="396">
                  <c:v>2013</c:v>
                </c:pt>
                <c:pt idx="408">
                  <c:v>2014</c:v>
                </c:pt>
                <c:pt idx="420">
                  <c:v>2015</c:v>
                </c:pt>
                <c:pt idx="432">
                  <c:v>2016</c:v>
                </c:pt>
                <c:pt idx="444">
                  <c:v>2017</c:v>
                </c:pt>
                <c:pt idx="456">
                  <c:v>2018</c:v>
                </c:pt>
                <c:pt idx="468">
                  <c:v>2019</c:v>
                </c:pt>
                <c:pt idx="480">
                  <c:v>2020</c:v>
                </c:pt>
                <c:pt idx="492">
                  <c:v>2021</c:v>
                </c:pt>
                <c:pt idx="504">
                  <c:v>2022</c:v>
                </c:pt>
                <c:pt idx="516">
                  <c:v>2023</c:v>
                </c:pt>
                <c:pt idx="528">
                  <c:v>2024</c:v>
                </c:pt>
                <c:pt idx="540">
                  <c:v>2025</c:v>
                </c:pt>
                <c:pt idx="552">
                  <c:v>2026</c:v>
                </c:pt>
                <c:pt idx="564">
                  <c:v>2027</c:v>
                </c:pt>
                <c:pt idx="576">
                  <c:v>2028</c:v>
                </c:pt>
                <c:pt idx="588">
                  <c:v>2029</c:v>
                </c:pt>
                <c:pt idx="600">
                  <c:v>2030</c:v>
                </c:pt>
                <c:pt idx="612">
                  <c:v>2031</c:v>
                </c:pt>
                <c:pt idx="624">
                  <c:v>2032</c:v>
                </c:pt>
                <c:pt idx="636">
                  <c:v>2033</c:v>
                </c:pt>
                <c:pt idx="648">
                  <c:v>2034</c:v>
                </c:pt>
                <c:pt idx="660">
                  <c:v>2035</c:v>
                </c:pt>
                <c:pt idx="672">
                  <c:v>2036</c:v>
                </c:pt>
                <c:pt idx="684">
                  <c:v>2037</c:v>
                </c:pt>
                <c:pt idx="696">
                  <c:v>2038</c:v>
                </c:pt>
                <c:pt idx="708">
                  <c:v>2039</c:v>
                </c:pt>
                <c:pt idx="720">
                  <c:v>2040</c:v>
                </c:pt>
                <c:pt idx="732">
                  <c:v>2041</c:v>
                </c:pt>
                <c:pt idx="744">
                  <c:v>2042</c:v>
                </c:pt>
                <c:pt idx="756">
                  <c:v>2043</c:v>
                </c:pt>
                <c:pt idx="768">
                  <c:v>2044</c:v>
                </c:pt>
              </c:numCache>
            </c:numRef>
          </c:cat>
          <c:val>
            <c:numRef>
              <c:f>'CL Leases'!$CZ$39:$SE$39</c:f>
            </c:numRef>
          </c:val>
          <c:smooth val="0"/>
          <c:extLst>
            <c:ext xmlns:c16="http://schemas.microsoft.com/office/drawing/2014/chart" uri="{C3380CC4-5D6E-409C-BE32-E72D297353CC}">
              <c16:uniqueId val="{00000009-2D56-4304-9423-2E0E0D9A55D0}"/>
            </c:ext>
          </c:extLst>
        </c:ser>
        <c:ser>
          <c:idx val="2"/>
          <c:order val="2"/>
          <c:tx>
            <c:strRef>
              <c:f>'CL Leases'!$L$40:$M$40</c:f>
              <c:strCache>
                <c:ptCount val="2"/>
                <c:pt idx="0">
                  <c:v>Option 1</c:v>
                </c:pt>
                <c:pt idx="1">
                  <c:v>Amended Merge</c:v>
                </c:pt>
              </c:strCache>
            </c:strRef>
          </c:tx>
          <c:marker>
            <c:symbol val="none"/>
          </c:marker>
          <c:cat>
            <c:numRef>
              <c:f>'CL Leases'!$CZ$1:$AGY$1</c:f>
              <c:numCache>
                <c:formatCode>General</c:formatCode>
                <c:ptCount val="78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  <c:pt idx="312">
                  <c:v>2006</c:v>
                </c:pt>
                <c:pt idx="324">
                  <c:v>2007</c:v>
                </c:pt>
                <c:pt idx="336">
                  <c:v>2008</c:v>
                </c:pt>
                <c:pt idx="348">
                  <c:v>2009</c:v>
                </c:pt>
                <c:pt idx="360">
                  <c:v>2010</c:v>
                </c:pt>
                <c:pt idx="372">
                  <c:v>2011</c:v>
                </c:pt>
                <c:pt idx="384">
                  <c:v>2012</c:v>
                </c:pt>
                <c:pt idx="396">
                  <c:v>2013</c:v>
                </c:pt>
                <c:pt idx="408">
                  <c:v>2014</c:v>
                </c:pt>
                <c:pt idx="420">
                  <c:v>2015</c:v>
                </c:pt>
                <c:pt idx="432">
                  <c:v>2016</c:v>
                </c:pt>
                <c:pt idx="444">
                  <c:v>2017</c:v>
                </c:pt>
                <c:pt idx="456">
                  <c:v>2018</c:v>
                </c:pt>
                <c:pt idx="468">
                  <c:v>2019</c:v>
                </c:pt>
                <c:pt idx="480">
                  <c:v>2020</c:v>
                </c:pt>
                <c:pt idx="492">
                  <c:v>2021</c:v>
                </c:pt>
                <c:pt idx="504">
                  <c:v>2022</c:v>
                </c:pt>
                <c:pt idx="516">
                  <c:v>2023</c:v>
                </c:pt>
                <c:pt idx="528">
                  <c:v>2024</c:v>
                </c:pt>
                <c:pt idx="540">
                  <c:v>2025</c:v>
                </c:pt>
                <c:pt idx="552">
                  <c:v>2026</c:v>
                </c:pt>
                <c:pt idx="564">
                  <c:v>2027</c:v>
                </c:pt>
                <c:pt idx="576">
                  <c:v>2028</c:v>
                </c:pt>
                <c:pt idx="588">
                  <c:v>2029</c:v>
                </c:pt>
                <c:pt idx="600">
                  <c:v>2030</c:v>
                </c:pt>
                <c:pt idx="612">
                  <c:v>2031</c:v>
                </c:pt>
                <c:pt idx="624">
                  <c:v>2032</c:v>
                </c:pt>
                <c:pt idx="636">
                  <c:v>2033</c:v>
                </c:pt>
                <c:pt idx="648">
                  <c:v>2034</c:v>
                </c:pt>
                <c:pt idx="660">
                  <c:v>2035</c:v>
                </c:pt>
                <c:pt idx="672">
                  <c:v>2036</c:v>
                </c:pt>
                <c:pt idx="684">
                  <c:v>2037</c:v>
                </c:pt>
                <c:pt idx="696">
                  <c:v>2038</c:v>
                </c:pt>
                <c:pt idx="708">
                  <c:v>2039</c:v>
                </c:pt>
                <c:pt idx="720">
                  <c:v>2040</c:v>
                </c:pt>
                <c:pt idx="732">
                  <c:v>2041</c:v>
                </c:pt>
                <c:pt idx="744">
                  <c:v>2042</c:v>
                </c:pt>
                <c:pt idx="756">
                  <c:v>2043</c:v>
                </c:pt>
                <c:pt idx="768">
                  <c:v>2044</c:v>
                </c:pt>
              </c:numCache>
            </c:numRef>
          </c:cat>
          <c:val>
            <c:numRef>
              <c:f>'CL Leases'!$CZ$40:$WI$40</c:f>
            </c:numRef>
          </c:val>
          <c:smooth val="0"/>
          <c:extLst>
            <c:ext xmlns:c16="http://schemas.microsoft.com/office/drawing/2014/chart" uri="{C3380CC4-5D6E-409C-BE32-E72D297353CC}">
              <c16:uniqueId val="{0000000B-2D56-4304-9423-2E0E0D9A55D0}"/>
            </c:ext>
          </c:extLst>
        </c:ser>
        <c:ser>
          <c:idx val="3"/>
          <c:order val="3"/>
          <c:tx>
            <c:strRef>
              <c:f>'CL Leases'!$L$42:$M$42</c:f>
              <c:strCache>
                <c:ptCount val="2"/>
                <c:pt idx="0">
                  <c:v>Option 2</c:v>
                </c:pt>
                <c:pt idx="1">
                  <c:v>Amended Merge</c:v>
                </c:pt>
              </c:strCache>
            </c:strRef>
          </c:tx>
          <c:marker>
            <c:symbol val="none"/>
          </c:marker>
          <c:cat>
            <c:numRef>
              <c:f>'CL Leases'!$CZ$1:$AGY$1</c:f>
              <c:numCache>
                <c:formatCode>General</c:formatCode>
                <c:ptCount val="78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  <c:pt idx="312">
                  <c:v>2006</c:v>
                </c:pt>
                <c:pt idx="324">
                  <c:v>2007</c:v>
                </c:pt>
                <c:pt idx="336">
                  <c:v>2008</c:v>
                </c:pt>
                <c:pt idx="348">
                  <c:v>2009</c:v>
                </c:pt>
                <c:pt idx="360">
                  <c:v>2010</c:v>
                </c:pt>
                <c:pt idx="372">
                  <c:v>2011</c:v>
                </c:pt>
                <c:pt idx="384">
                  <c:v>2012</c:v>
                </c:pt>
                <c:pt idx="396">
                  <c:v>2013</c:v>
                </c:pt>
                <c:pt idx="408">
                  <c:v>2014</c:v>
                </c:pt>
                <c:pt idx="420">
                  <c:v>2015</c:v>
                </c:pt>
                <c:pt idx="432">
                  <c:v>2016</c:v>
                </c:pt>
                <c:pt idx="444">
                  <c:v>2017</c:v>
                </c:pt>
                <c:pt idx="456">
                  <c:v>2018</c:v>
                </c:pt>
                <c:pt idx="468">
                  <c:v>2019</c:v>
                </c:pt>
                <c:pt idx="480">
                  <c:v>2020</c:v>
                </c:pt>
                <c:pt idx="492">
                  <c:v>2021</c:v>
                </c:pt>
                <c:pt idx="504">
                  <c:v>2022</c:v>
                </c:pt>
                <c:pt idx="516">
                  <c:v>2023</c:v>
                </c:pt>
                <c:pt idx="528">
                  <c:v>2024</c:v>
                </c:pt>
                <c:pt idx="540">
                  <c:v>2025</c:v>
                </c:pt>
                <c:pt idx="552">
                  <c:v>2026</c:v>
                </c:pt>
                <c:pt idx="564">
                  <c:v>2027</c:v>
                </c:pt>
                <c:pt idx="576">
                  <c:v>2028</c:v>
                </c:pt>
                <c:pt idx="588">
                  <c:v>2029</c:v>
                </c:pt>
                <c:pt idx="600">
                  <c:v>2030</c:v>
                </c:pt>
                <c:pt idx="612">
                  <c:v>2031</c:v>
                </c:pt>
                <c:pt idx="624">
                  <c:v>2032</c:v>
                </c:pt>
                <c:pt idx="636">
                  <c:v>2033</c:v>
                </c:pt>
                <c:pt idx="648">
                  <c:v>2034</c:v>
                </c:pt>
                <c:pt idx="660">
                  <c:v>2035</c:v>
                </c:pt>
                <c:pt idx="672">
                  <c:v>2036</c:v>
                </c:pt>
                <c:pt idx="684">
                  <c:v>2037</c:v>
                </c:pt>
                <c:pt idx="696">
                  <c:v>2038</c:v>
                </c:pt>
                <c:pt idx="708">
                  <c:v>2039</c:v>
                </c:pt>
                <c:pt idx="720">
                  <c:v>2040</c:v>
                </c:pt>
                <c:pt idx="732">
                  <c:v>2041</c:v>
                </c:pt>
                <c:pt idx="744">
                  <c:v>2042</c:v>
                </c:pt>
                <c:pt idx="756">
                  <c:v>2043</c:v>
                </c:pt>
                <c:pt idx="768">
                  <c:v>2044</c:v>
                </c:pt>
              </c:numCache>
            </c:numRef>
          </c:cat>
          <c:val>
            <c:numRef>
              <c:f>'CL Leases'!$CZ$42:$ADG$42</c:f>
              <c:numCache>
                <c:formatCode>General</c:formatCode>
                <c:ptCount val="684"/>
                <c:pt idx="504" formatCode="_([$$-409]* #,##0.00_);_([$$-409]* \(#,##0.00\);_([$$-409]* &quot;-&quot;??_);_(@_)">
                  <c:v>5038.8565737780636</c:v>
                </c:pt>
                <c:pt idx="505" formatCode="_([$$-409]* #,##0.00_);_([$$-409]* \(#,##0.00\);_([$$-409]* &quot;-&quot;??_);_(@_)">
                  <c:v>5038.8565737780636</c:v>
                </c:pt>
                <c:pt idx="506" formatCode="_([$$-409]* #,##0.00_);_([$$-409]* \(#,##0.00\);_([$$-409]* &quot;-&quot;??_);_(@_)">
                  <c:v>5038.8565737780636</c:v>
                </c:pt>
                <c:pt idx="507" formatCode="_([$$-409]* #,##0.00_);_([$$-409]* \(#,##0.00\);_([$$-409]* &quot;-&quot;??_);_(@_)">
                  <c:v>5038.8565737780636</c:v>
                </c:pt>
                <c:pt idx="508" formatCode="_([$$-409]* #,##0.00_);_([$$-409]* \(#,##0.00\);_([$$-409]* &quot;-&quot;??_);_(@_)">
                  <c:v>5038.8565737780636</c:v>
                </c:pt>
                <c:pt idx="509" formatCode="_([$$-409]* #,##0.00_);_([$$-409]* \(#,##0.00\);_([$$-409]* &quot;-&quot;??_);_(@_)">
                  <c:v>5038.8565737780636</c:v>
                </c:pt>
                <c:pt idx="510" formatCode="_([$$-409]* #,##0.00_);_([$$-409]* \(#,##0.00\);_([$$-409]* &quot;-&quot;??_);_(@_)">
                  <c:v>5038.8565737780636</c:v>
                </c:pt>
                <c:pt idx="511" formatCode="_([$$-409]* #,##0.00_);_([$$-409]* \(#,##0.00\);_([$$-409]* &quot;-&quot;??_);_(@_)">
                  <c:v>5038.8565737780636</c:v>
                </c:pt>
                <c:pt idx="512" formatCode="_([$$-409]* #,##0.00_);_([$$-409]* \(#,##0.00\);_([$$-409]* &quot;-&quot;??_);_(@_)">
                  <c:v>5038.8565737780636</c:v>
                </c:pt>
                <c:pt idx="513" formatCode="_([$$-409]* #,##0.00_);_([$$-409]* \(#,##0.00\);_([$$-409]* &quot;-&quot;??_);_(@_)">
                  <c:v>5038.8565737780636</c:v>
                </c:pt>
                <c:pt idx="514" formatCode="_([$$-409]* #,##0.00_);_([$$-409]* \(#,##0.00\);_([$$-409]* &quot;-&quot;??_);_(@_)">
                  <c:v>5038.8565737780636</c:v>
                </c:pt>
                <c:pt idx="515" formatCode="_([$$-409]* #,##0.00_);_([$$-409]* \(#,##0.00\);_([$$-409]* &quot;-&quot;??_);_(@_)">
                  <c:v>5038.8565737780636</c:v>
                </c:pt>
                <c:pt idx="516" formatCode="_([$$-409]* #,##0.00_);_([$$-409]* \(#,##0.00\);_([$$-409]* &quot;-&quot;??_);_(@_)">
                  <c:v>5290.799402466967</c:v>
                </c:pt>
                <c:pt idx="517" formatCode="_([$$-409]* #,##0.00_);_([$$-409]* \(#,##0.00\);_([$$-409]* &quot;-&quot;??_);_(@_)">
                  <c:v>5290.799402466967</c:v>
                </c:pt>
                <c:pt idx="518" formatCode="_([$$-409]* #,##0.00_);_([$$-409]* \(#,##0.00\);_([$$-409]* &quot;-&quot;??_);_(@_)">
                  <c:v>5290.799402466967</c:v>
                </c:pt>
                <c:pt idx="519" formatCode="_([$$-409]* #,##0.00_);_([$$-409]* \(#,##0.00\);_([$$-409]* &quot;-&quot;??_);_(@_)">
                  <c:v>5290.799402466967</c:v>
                </c:pt>
                <c:pt idx="520" formatCode="_([$$-409]* #,##0.00_);_([$$-409]* \(#,##0.00\);_([$$-409]* &quot;-&quot;??_);_(@_)">
                  <c:v>5290.799402466967</c:v>
                </c:pt>
                <c:pt idx="521" formatCode="_([$$-409]* #,##0.00_);_([$$-409]* \(#,##0.00\);_([$$-409]* &quot;-&quot;??_);_(@_)">
                  <c:v>5290.799402466967</c:v>
                </c:pt>
                <c:pt idx="522" formatCode="_([$$-409]* #,##0.00_);_([$$-409]* \(#,##0.00\);_([$$-409]* &quot;-&quot;??_);_(@_)">
                  <c:v>5290.799402466967</c:v>
                </c:pt>
                <c:pt idx="523" formatCode="_([$$-409]* #,##0.00_);_([$$-409]* \(#,##0.00\);_([$$-409]* &quot;-&quot;??_);_(@_)">
                  <c:v>5290.799402466967</c:v>
                </c:pt>
                <c:pt idx="524" formatCode="_([$$-409]* #,##0.00_);_([$$-409]* \(#,##0.00\);_([$$-409]* &quot;-&quot;??_);_(@_)">
                  <c:v>5290.799402466967</c:v>
                </c:pt>
                <c:pt idx="525" formatCode="_([$$-409]* #,##0.00_);_([$$-409]* \(#,##0.00\);_([$$-409]* &quot;-&quot;??_);_(@_)">
                  <c:v>5290.799402466967</c:v>
                </c:pt>
                <c:pt idx="526" formatCode="_([$$-409]* #,##0.00_);_([$$-409]* \(#,##0.00\);_([$$-409]* &quot;-&quot;??_);_(@_)">
                  <c:v>5290.799402466967</c:v>
                </c:pt>
                <c:pt idx="527" formatCode="_([$$-409]* #,##0.00_);_([$$-409]* \(#,##0.00\);_([$$-409]* &quot;-&quot;??_);_(@_)">
                  <c:v>5290.799402466967</c:v>
                </c:pt>
                <c:pt idx="528" formatCode="_([$$-409]* #,##0.00_);_([$$-409]* \(#,##0.00\);_([$$-409]* &quot;-&quot;??_);_(@_)">
                  <c:v>5555.3393725903152</c:v>
                </c:pt>
                <c:pt idx="529" formatCode="_([$$-409]* #,##0.00_);_([$$-409]* \(#,##0.00\);_([$$-409]* &quot;-&quot;??_);_(@_)">
                  <c:v>5555.3393725903152</c:v>
                </c:pt>
                <c:pt idx="530" formatCode="_([$$-409]* #,##0.00_);_([$$-409]* \(#,##0.00\);_([$$-409]* &quot;-&quot;??_);_(@_)">
                  <c:v>5555.3393725903152</c:v>
                </c:pt>
                <c:pt idx="531" formatCode="_([$$-409]* #,##0.00_);_([$$-409]* \(#,##0.00\);_([$$-409]* &quot;-&quot;??_);_(@_)">
                  <c:v>5555.3393725903152</c:v>
                </c:pt>
                <c:pt idx="532" formatCode="_([$$-409]* #,##0.00_);_([$$-409]* \(#,##0.00\);_([$$-409]* &quot;-&quot;??_);_(@_)">
                  <c:v>5555.3393725903152</c:v>
                </c:pt>
                <c:pt idx="533" formatCode="_([$$-409]* #,##0.00_);_([$$-409]* \(#,##0.00\);_([$$-409]* &quot;-&quot;??_);_(@_)">
                  <c:v>5555.3393725903152</c:v>
                </c:pt>
                <c:pt idx="534" formatCode="_([$$-409]* #,##0.00_);_([$$-409]* \(#,##0.00\);_([$$-409]* &quot;-&quot;??_);_(@_)">
                  <c:v>5555.3393725903152</c:v>
                </c:pt>
                <c:pt idx="535" formatCode="_([$$-409]* #,##0.00_);_([$$-409]* \(#,##0.00\);_([$$-409]* &quot;-&quot;??_);_(@_)">
                  <c:v>5555.3393725903152</c:v>
                </c:pt>
                <c:pt idx="536" formatCode="_([$$-409]* #,##0.00_);_([$$-409]* \(#,##0.00\);_([$$-409]* &quot;-&quot;??_);_(@_)">
                  <c:v>5555.3393725903152</c:v>
                </c:pt>
                <c:pt idx="537" formatCode="_([$$-409]* #,##0.00_);_([$$-409]* \(#,##0.00\);_([$$-409]* &quot;-&quot;??_);_(@_)">
                  <c:v>5555.3393725903152</c:v>
                </c:pt>
                <c:pt idx="538" formatCode="_([$$-409]* #,##0.00_);_([$$-409]* \(#,##0.00\);_([$$-409]* &quot;-&quot;??_);_(@_)">
                  <c:v>5555.3393725903152</c:v>
                </c:pt>
                <c:pt idx="539" formatCode="_([$$-409]* #,##0.00_);_([$$-409]* \(#,##0.00\);_([$$-409]* &quot;-&quot;??_);_(@_)">
                  <c:v>5555.3393725903152</c:v>
                </c:pt>
                <c:pt idx="540" formatCode="_([$$-409]* #,##0.00_);_([$$-409]* \(#,##0.00\);_([$$-409]* &quot;-&quot;??_);_(@_)">
                  <c:v>5833.1063412198309</c:v>
                </c:pt>
                <c:pt idx="541" formatCode="_([$$-409]* #,##0.00_);_([$$-409]* \(#,##0.00\);_([$$-409]* &quot;-&quot;??_);_(@_)">
                  <c:v>5833.1063412198309</c:v>
                </c:pt>
                <c:pt idx="542" formatCode="_([$$-409]* #,##0.00_);_([$$-409]* \(#,##0.00\);_([$$-409]* &quot;-&quot;??_);_(@_)">
                  <c:v>5833.1063412198309</c:v>
                </c:pt>
                <c:pt idx="543" formatCode="_([$$-409]* #,##0.00_);_([$$-409]* \(#,##0.00\);_([$$-409]* &quot;-&quot;??_);_(@_)">
                  <c:v>5833.1063412198309</c:v>
                </c:pt>
                <c:pt idx="544" formatCode="_([$$-409]* #,##0.00_);_([$$-409]* \(#,##0.00\);_([$$-409]* &quot;-&quot;??_);_(@_)">
                  <c:v>5833.1063412198309</c:v>
                </c:pt>
                <c:pt idx="545" formatCode="_([$$-409]* #,##0.00_);_([$$-409]* \(#,##0.00\);_([$$-409]* &quot;-&quot;??_);_(@_)">
                  <c:v>5833.1063412198309</c:v>
                </c:pt>
                <c:pt idx="546" formatCode="_([$$-409]* #,##0.00_);_([$$-409]* \(#,##0.00\);_([$$-409]* &quot;-&quot;??_);_(@_)">
                  <c:v>5833.1063412198309</c:v>
                </c:pt>
                <c:pt idx="547" formatCode="_([$$-409]* #,##0.00_);_([$$-409]* \(#,##0.00\);_([$$-409]* &quot;-&quot;??_);_(@_)">
                  <c:v>5833.1063412198309</c:v>
                </c:pt>
                <c:pt idx="548" formatCode="_([$$-409]* #,##0.00_);_([$$-409]* \(#,##0.00\);_([$$-409]* &quot;-&quot;??_);_(@_)">
                  <c:v>5833.1063412198309</c:v>
                </c:pt>
                <c:pt idx="549" formatCode="_([$$-409]* #,##0.00_);_([$$-409]* \(#,##0.00\);_([$$-409]* &quot;-&quot;??_);_(@_)">
                  <c:v>5833.1063412198309</c:v>
                </c:pt>
                <c:pt idx="550" formatCode="_([$$-409]* #,##0.00_);_([$$-409]* \(#,##0.00\);_([$$-409]* &quot;-&quot;??_);_(@_)">
                  <c:v>5833.1063412198309</c:v>
                </c:pt>
                <c:pt idx="551" formatCode="_([$$-409]* #,##0.00_);_([$$-409]* \(#,##0.00\);_([$$-409]* &quot;-&quot;??_);_(@_)">
                  <c:v>5833.1063412198309</c:v>
                </c:pt>
                <c:pt idx="552" formatCode="_([$$-409]* #,##0.00_);_([$$-409]* \(#,##0.00\);_([$$-409]* &quot;-&quot;??_);_(@_)">
                  <c:v>6124.7616582808223</c:v>
                </c:pt>
                <c:pt idx="553" formatCode="_([$$-409]* #,##0.00_);_([$$-409]* \(#,##0.00\);_([$$-409]* &quot;-&quot;??_);_(@_)">
                  <c:v>6124.7616582808223</c:v>
                </c:pt>
                <c:pt idx="554" formatCode="_([$$-409]* #,##0.00_);_([$$-409]* \(#,##0.00\);_([$$-409]* &quot;-&quot;??_);_(@_)">
                  <c:v>6124.7616582808223</c:v>
                </c:pt>
                <c:pt idx="555" formatCode="_([$$-409]* #,##0.00_);_([$$-409]* \(#,##0.00\);_([$$-409]* &quot;-&quot;??_);_(@_)">
                  <c:v>6124.7616582808223</c:v>
                </c:pt>
                <c:pt idx="556" formatCode="_([$$-409]* #,##0.00_);_([$$-409]* \(#,##0.00\);_([$$-409]* &quot;-&quot;??_);_(@_)">
                  <c:v>6124.7616582808223</c:v>
                </c:pt>
                <c:pt idx="557" formatCode="_([$$-409]* #,##0.00_);_([$$-409]* \(#,##0.00\);_([$$-409]* &quot;-&quot;??_);_(@_)">
                  <c:v>6124.7616582808223</c:v>
                </c:pt>
                <c:pt idx="558" formatCode="_([$$-409]* #,##0.00_);_([$$-409]* \(#,##0.00\);_([$$-409]* &quot;-&quot;??_);_(@_)">
                  <c:v>6124.7616582808223</c:v>
                </c:pt>
                <c:pt idx="559" formatCode="_([$$-409]* #,##0.00_);_([$$-409]* \(#,##0.00\);_([$$-409]* &quot;-&quot;??_);_(@_)">
                  <c:v>6124.7616582808223</c:v>
                </c:pt>
                <c:pt idx="560" formatCode="_([$$-409]* #,##0.00_);_([$$-409]* \(#,##0.00\);_([$$-409]* &quot;-&quot;??_);_(@_)">
                  <c:v>6124.7616582808223</c:v>
                </c:pt>
                <c:pt idx="561" formatCode="_([$$-409]* #,##0.00_);_([$$-409]* \(#,##0.00\);_([$$-409]* &quot;-&quot;??_);_(@_)">
                  <c:v>6124.7616582808223</c:v>
                </c:pt>
                <c:pt idx="562" formatCode="_([$$-409]* #,##0.00_);_([$$-409]* \(#,##0.00\);_([$$-409]* &quot;-&quot;??_);_(@_)">
                  <c:v>6124.7616582808223</c:v>
                </c:pt>
                <c:pt idx="563" formatCode="_([$$-409]* #,##0.00_);_([$$-409]* \(#,##0.00\);_([$$-409]* &quot;-&quot;??_);_(@_)">
                  <c:v>6124.7616582808223</c:v>
                </c:pt>
                <c:pt idx="564" formatCode="_([$$-409]* #,##0.00_);_([$$-409]* \(#,##0.00\);_([$$-409]* &quot;-&quot;??_);_(@_)">
                  <c:v>6430.9997411948634</c:v>
                </c:pt>
                <c:pt idx="565" formatCode="_([$$-409]* #,##0.00_);_([$$-409]* \(#,##0.00\);_([$$-409]* &quot;-&quot;??_);_(@_)">
                  <c:v>6430.9997411948634</c:v>
                </c:pt>
                <c:pt idx="566" formatCode="_([$$-409]* #,##0.00_);_([$$-409]* \(#,##0.00\);_([$$-409]* &quot;-&quot;??_);_(@_)">
                  <c:v>6430.9997411948634</c:v>
                </c:pt>
                <c:pt idx="567" formatCode="_([$$-409]* #,##0.00_);_([$$-409]* \(#,##0.00\);_([$$-409]* &quot;-&quot;??_);_(@_)">
                  <c:v>6430.9997411948634</c:v>
                </c:pt>
                <c:pt idx="568" formatCode="_([$$-409]* #,##0.00_);_([$$-409]* \(#,##0.00\);_([$$-409]* &quot;-&quot;??_);_(@_)">
                  <c:v>6430.9997411948634</c:v>
                </c:pt>
                <c:pt idx="569" formatCode="_([$$-409]* #,##0.00_);_([$$-409]* \(#,##0.00\);_([$$-409]* &quot;-&quot;??_);_(@_)">
                  <c:v>6430.9997411948634</c:v>
                </c:pt>
                <c:pt idx="570" formatCode="_([$$-409]* #,##0.00_);_([$$-409]* \(#,##0.00\);_([$$-409]* &quot;-&quot;??_);_(@_)">
                  <c:v>6430.9997411948634</c:v>
                </c:pt>
                <c:pt idx="571" formatCode="_([$$-409]* #,##0.00_);_([$$-409]* \(#,##0.00\);_([$$-409]* &quot;-&quot;??_);_(@_)">
                  <c:v>6430.9997411948634</c:v>
                </c:pt>
                <c:pt idx="572" formatCode="_([$$-409]* #,##0.00_);_([$$-409]* \(#,##0.00\);_([$$-409]* &quot;-&quot;??_);_(@_)">
                  <c:v>6430.9997411948634</c:v>
                </c:pt>
                <c:pt idx="573" formatCode="_([$$-409]* #,##0.00_);_([$$-409]* \(#,##0.00\);_([$$-409]* &quot;-&quot;??_);_(@_)">
                  <c:v>6430.9997411948634</c:v>
                </c:pt>
                <c:pt idx="574" formatCode="_([$$-409]* #,##0.00_);_([$$-409]* \(#,##0.00\);_([$$-409]* &quot;-&quot;??_);_(@_)">
                  <c:v>6430.9997411948634</c:v>
                </c:pt>
                <c:pt idx="575" formatCode="_([$$-409]* #,##0.00_);_([$$-409]* \(#,##0.00\);_([$$-409]* &quot;-&quot;??_);_(@_)">
                  <c:v>6430.9997411948634</c:v>
                </c:pt>
                <c:pt idx="576" formatCode="_([$$-409]* #,##0.00_);_([$$-409]* \(#,##0.00\);_([$$-409]* &quot;-&quot;??_);_(@_)">
                  <c:v>6752.5497282546066</c:v>
                </c:pt>
                <c:pt idx="577" formatCode="_([$$-409]* #,##0.00_);_([$$-409]* \(#,##0.00\);_([$$-409]* &quot;-&quot;??_);_(@_)">
                  <c:v>6752.5497282546066</c:v>
                </c:pt>
                <c:pt idx="578" formatCode="_([$$-409]* #,##0.00_);_([$$-409]* \(#,##0.00\);_([$$-409]* &quot;-&quot;??_);_(@_)">
                  <c:v>6752.5497282546066</c:v>
                </c:pt>
                <c:pt idx="579" formatCode="_([$$-409]* #,##0.00_);_([$$-409]* \(#,##0.00\);_([$$-409]* &quot;-&quot;??_);_(@_)">
                  <c:v>6752.5497282546066</c:v>
                </c:pt>
                <c:pt idx="580" formatCode="_([$$-409]* #,##0.00_);_([$$-409]* \(#,##0.00\);_([$$-409]* &quot;-&quot;??_);_(@_)">
                  <c:v>6752.5497282546066</c:v>
                </c:pt>
                <c:pt idx="581" formatCode="_([$$-409]* #,##0.00_);_([$$-409]* \(#,##0.00\);_([$$-409]* &quot;-&quot;??_);_(@_)">
                  <c:v>6752.5497282546066</c:v>
                </c:pt>
                <c:pt idx="582" formatCode="_([$$-409]* #,##0.00_);_([$$-409]* \(#,##0.00\);_([$$-409]* &quot;-&quot;??_);_(@_)">
                  <c:v>6752.5497282546066</c:v>
                </c:pt>
                <c:pt idx="583" formatCode="_([$$-409]* #,##0.00_);_([$$-409]* \(#,##0.00\);_([$$-409]* &quot;-&quot;??_);_(@_)">
                  <c:v>6752.5497282546066</c:v>
                </c:pt>
                <c:pt idx="584" formatCode="_([$$-409]* #,##0.00_);_([$$-409]* \(#,##0.00\);_([$$-409]* &quot;-&quot;??_);_(@_)">
                  <c:v>6752.5497282546066</c:v>
                </c:pt>
                <c:pt idx="585" formatCode="_([$$-409]* #,##0.00_);_([$$-409]* \(#,##0.00\);_([$$-409]* &quot;-&quot;??_);_(@_)">
                  <c:v>6752.5497282546066</c:v>
                </c:pt>
                <c:pt idx="586" formatCode="_([$$-409]* #,##0.00_);_([$$-409]* \(#,##0.00\);_([$$-409]* &quot;-&quot;??_);_(@_)">
                  <c:v>6752.5497282546066</c:v>
                </c:pt>
                <c:pt idx="587" formatCode="_([$$-409]* #,##0.00_);_([$$-409]* \(#,##0.00\);_([$$-409]* &quot;-&quot;??_);_(@_)">
                  <c:v>6752.5497282546066</c:v>
                </c:pt>
                <c:pt idx="588" formatCode="_([$$-409]* #,##0.00_);_([$$-409]* \(#,##0.00\);_([$$-409]* &quot;-&quot;??_);_(@_)">
                  <c:v>7090.1772146673375</c:v>
                </c:pt>
                <c:pt idx="589" formatCode="_([$$-409]* #,##0.00_);_([$$-409]* \(#,##0.00\);_([$$-409]* &quot;-&quot;??_);_(@_)">
                  <c:v>7090.1772146673375</c:v>
                </c:pt>
                <c:pt idx="590" formatCode="_([$$-409]* #,##0.00_);_([$$-409]* \(#,##0.00\);_([$$-409]* &quot;-&quot;??_);_(@_)">
                  <c:v>7090.1772146673375</c:v>
                </c:pt>
                <c:pt idx="591" formatCode="_([$$-409]* #,##0.00_);_([$$-409]* \(#,##0.00\);_([$$-409]* &quot;-&quot;??_);_(@_)">
                  <c:v>7090.1772146673375</c:v>
                </c:pt>
                <c:pt idx="592" formatCode="_([$$-409]* #,##0.00_);_([$$-409]* \(#,##0.00\);_([$$-409]* &quot;-&quot;??_);_(@_)">
                  <c:v>7090.1772146673375</c:v>
                </c:pt>
                <c:pt idx="593" formatCode="_([$$-409]* #,##0.00_);_([$$-409]* \(#,##0.00\);_([$$-409]* &quot;-&quot;??_);_(@_)">
                  <c:v>7090.1772146673375</c:v>
                </c:pt>
                <c:pt idx="594" formatCode="_([$$-409]* #,##0.00_);_([$$-409]* \(#,##0.00\);_([$$-409]* &quot;-&quot;??_);_(@_)">
                  <c:v>7090.1772146673375</c:v>
                </c:pt>
                <c:pt idx="595" formatCode="_([$$-409]* #,##0.00_);_([$$-409]* \(#,##0.00\);_([$$-409]* &quot;-&quot;??_);_(@_)">
                  <c:v>7090.1772146673375</c:v>
                </c:pt>
                <c:pt idx="596" formatCode="_([$$-409]* #,##0.00_);_([$$-409]* \(#,##0.00\);_([$$-409]* &quot;-&quot;??_);_(@_)">
                  <c:v>7090.1772146673375</c:v>
                </c:pt>
                <c:pt idx="597" formatCode="_([$$-409]* #,##0.00_);_([$$-409]* \(#,##0.00\);_([$$-409]* &quot;-&quot;??_);_(@_)">
                  <c:v>7090.1772146673375</c:v>
                </c:pt>
                <c:pt idx="598" formatCode="_([$$-409]* #,##0.00_);_([$$-409]* \(#,##0.00\);_([$$-409]* &quot;-&quot;??_);_(@_)">
                  <c:v>7090.1772146673375</c:v>
                </c:pt>
                <c:pt idx="599" formatCode="_([$$-409]* #,##0.00_);_([$$-409]* \(#,##0.00\);_([$$-409]* &quot;-&quot;??_);_(@_)">
                  <c:v>7090.1772146673375</c:v>
                </c:pt>
                <c:pt idx="600" formatCode="_([$$-409]* #,##0.00_);_([$$-409]* \(#,##0.00\);_([$$-409]* &quot;-&quot;??_);_(@_)">
                  <c:v>7444.6860754007048</c:v>
                </c:pt>
                <c:pt idx="601" formatCode="_([$$-409]* #,##0.00_);_([$$-409]* \(#,##0.00\);_([$$-409]* &quot;-&quot;??_);_(@_)">
                  <c:v>7444.6860754007048</c:v>
                </c:pt>
                <c:pt idx="602" formatCode="_([$$-409]* #,##0.00_);_([$$-409]* \(#,##0.00\);_([$$-409]* &quot;-&quot;??_);_(@_)">
                  <c:v>7444.6860754007048</c:v>
                </c:pt>
                <c:pt idx="603" formatCode="_([$$-409]* #,##0.00_);_([$$-409]* \(#,##0.00\);_([$$-409]* &quot;-&quot;??_);_(@_)">
                  <c:v>7444.6860754007048</c:v>
                </c:pt>
                <c:pt idx="604" formatCode="_([$$-409]* #,##0.00_);_([$$-409]* \(#,##0.00\);_([$$-409]* &quot;-&quot;??_);_(@_)">
                  <c:v>7444.6860754007048</c:v>
                </c:pt>
                <c:pt idx="605" formatCode="_([$$-409]* #,##0.00_);_([$$-409]* \(#,##0.00\);_([$$-409]* &quot;-&quot;??_);_(@_)">
                  <c:v>7444.6860754007048</c:v>
                </c:pt>
                <c:pt idx="606" formatCode="_([$$-409]* #,##0.00_);_([$$-409]* \(#,##0.00\);_([$$-409]* &quot;-&quot;??_);_(@_)">
                  <c:v>7444.6860754007048</c:v>
                </c:pt>
                <c:pt idx="607" formatCode="_([$$-409]* #,##0.00_);_([$$-409]* \(#,##0.00\);_([$$-409]* &quot;-&quot;??_);_(@_)">
                  <c:v>7444.6860754007048</c:v>
                </c:pt>
                <c:pt idx="608" formatCode="_([$$-409]* #,##0.00_);_([$$-409]* \(#,##0.00\);_([$$-409]* &quot;-&quot;??_);_(@_)">
                  <c:v>7444.6860754007048</c:v>
                </c:pt>
                <c:pt idx="609" formatCode="_([$$-409]* #,##0.00_);_([$$-409]* \(#,##0.00\);_([$$-409]* &quot;-&quot;??_);_(@_)">
                  <c:v>7444.6860754007048</c:v>
                </c:pt>
                <c:pt idx="610" formatCode="_([$$-409]* #,##0.00_);_([$$-409]* \(#,##0.00\);_([$$-409]* &quot;-&quot;??_);_(@_)">
                  <c:v>7444.6860754007048</c:v>
                </c:pt>
                <c:pt idx="611" formatCode="_([$$-409]* #,##0.00_);_([$$-409]* \(#,##0.00\);_([$$-409]* &quot;-&quot;??_);_(@_)">
                  <c:v>7444.6860754007048</c:v>
                </c:pt>
                <c:pt idx="612" formatCode="_([$$-409]* #,##0.00_);_([$$-409]* \(#,##0.00\);_([$$-409]* &quot;-&quot;??_);_(@_)">
                  <c:v>7816.9203791707405</c:v>
                </c:pt>
                <c:pt idx="613" formatCode="_([$$-409]* #,##0.00_);_([$$-409]* \(#,##0.00\);_([$$-409]* &quot;-&quot;??_);_(@_)">
                  <c:v>7816.9203791707405</c:v>
                </c:pt>
                <c:pt idx="614" formatCode="_([$$-409]* #,##0.00_);_([$$-409]* \(#,##0.00\);_([$$-409]* &quot;-&quot;??_);_(@_)">
                  <c:v>7816.9203791707405</c:v>
                </c:pt>
                <c:pt idx="615" formatCode="_([$$-409]* #,##0.00_);_([$$-409]* \(#,##0.00\);_([$$-409]* &quot;-&quot;??_);_(@_)">
                  <c:v>7816.9203791707405</c:v>
                </c:pt>
                <c:pt idx="616" formatCode="_([$$-409]* #,##0.00_);_([$$-409]* \(#,##0.00\);_([$$-409]* &quot;-&quot;??_);_(@_)">
                  <c:v>7816.9203791707405</c:v>
                </c:pt>
                <c:pt idx="617" formatCode="_([$$-409]* #,##0.00_);_([$$-409]* \(#,##0.00\);_([$$-409]* &quot;-&quot;??_);_(@_)">
                  <c:v>7816.9203791707405</c:v>
                </c:pt>
                <c:pt idx="618" formatCode="_([$$-409]* #,##0.00_);_([$$-409]* \(#,##0.00\);_([$$-409]* &quot;-&quot;??_);_(@_)">
                  <c:v>7816.9203791707405</c:v>
                </c:pt>
                <c:pt idx="619" formatCode="_([$$-409]* #,##0.00_);_([$$-409]* \(#,##0.00\);_([$$-409]* &quot;-&quot;??_);_(@_)">
                  <c:v>7816.9203791707405</c:v>
                </c:pt>
                <c:pt idx="620" formatCode="_([$$-409]* #,##0.00_);_([$$-409]* \(#,##0.00\);_([$$-409]* &quot;-&quot;??_);_(@_)">
                  <c:v>7816.9203791707405</c:v>
                </c:pt>
                <c:pt idx="621" formatCode="_([$$-409]* #,##0.00_);_([$$-409]* \(#,##0.00\);_([$$-409]* &quot;-&quot;??_);_(@_)">
                  <c:v>7816.9203791707405</c:v>
                </c:pt>
                <c:pt idx="622" formatCode="_([$$-409]* #,##0.00_);_([$$-409]* \(#,##0.00\);_([$$-409]* &quot;-&quot;??_);_(@_)">
                  <c:v>7816.9203791707405</c:v>
                </c:pt>
                <c:pt idx="623" formatCode="_([$$-409]* #,##0.00_);_([$$-409]* \(#,##0.00\);_([$$-409]* &quot;-&quot;??_);_(@_)">
                  <c:v>7816.9203791707405</c:v>
                </c:pt>
                <c:pt idx="624" formatCode="_([$$-409]* #,##0.00_);_([$$-409]* \(#,##0.00\);_([$$-409]* &quot;-&quot;??_);_(@_)">
                  <c:v>8207.7663981292771</c:v>
                </c:pt>
                <c:pt idx="625" formatCode="_([$$-409]* #,##0.00_);_([$$-409]* \(#,##0.00\);_([$$-409]* &quot;-&quot;??_);_(@_)">
                  <c:v>8207.7663981292771</c:v>
                </c:pt>
                <c:pt idx="626" formatCode="_([$$-409]* #,##0.00_);_([$$-409]* \(#,##0.00\);_([$$-409]* &quot;-&quot;??_);_(@_)">
                  <c:v>8207.7663981292771</c:v>
                </c:pt>
                <c:pt idx="627" formatCode="_([$$-409]* #,##0.00_);_([$$-409]* \(#,##0.00\);_([$$-409]* &quot;-&quot;??_);_(@_)">
                  <c:v>8207.7663981292771</c:v>
                </c:pt>
                <c:pt idx="628" formatCode="_([$$-409]* #,##0.00_);_([$$-409]* \(#,##0.00\);_([$$-409]* &quot;-&quot;??_);_(@_)">
                  <c:v>8207.7663981292771</c:v>
                </c:pt>
                <c:pt idx="629" formatCode="_([$$-409]* #,##0.00_);_([$$-409]* \(#,##0.00\);_([$$-409]* &quot;-&quot;??_);_(@_)">
                  <c:v>8207.7663981292771</c:v>
                </c:pt>
                <c:pt idx="630" formatCode="_([$$-409]* #,##0.00_);_([$$-409]* \(#,##0.00\);_([$$-409]* &quot;-&quot;??_);_(@_)">
                  <c:v>8207.7663981292771</c:v>
                </c:pt>
                <c:pt idx="631" formatCode="_([$$-409]* #,##0.00_);_([$$-409]* \(#,##0.00\);_([$$-409]* &quot;-&quot;??_);_(@_)">
                  <c:v>8207.7663981292771</c:v>
                </c:pt>
                <c:pt idx="632" formatCode="_([$$-409]* #,##0.00_);_([$$-409]* \(#,##0.00\);_([$$-409]* &quot;-&quot;??_);_(@_)">
                  <c:v>8207.7663981292771</c:v>
                </c:pt>
                <c:pt idx="633" formatCode="_([$$-409]* #,##0.00_);_([$$-409]* \(#,##0.00\);_([$$-409]* &quot;-&quot;??_);_(@_)">
                  <c:v>8207.7663981292771</c:v>
                </c:pt>
                <c:pt idx="634" formatCode="_([$$-409]* #,##0.00_);_([$$-409]* \(#,##0.00\);_([$$-409]* &quot;-&quot;??_);_(@_)">
                  <c:v>8207.7663981292771</c:v>
                </c:pt>
                <c:pt idx="635" formatCode="_([$$-409]* #,##0.00_);_([$$-409]* \(#,##0.00\);_([$$-409]* &quot;-&quot;??_);_(@_)">
                  <c:v>8207.7663981292771</c:v>
                </c:pt>
                <c:pt idx="636" formatCode="_([$$-409]* #,##0.00_);_([$$-409]* \(#,##0.00\);_([$$-409]* &quot;-&quot;??_);_(@_)">
                  <c:v>8618.1547180357411</c:v>
                </c:pt>
                <c:pt idx="637" formatCode="_([$$-409]* #,##0.00_);_([$$-409]* \(#,##0.00\);_([$$-409]* &quot;-&quot;??_);_(@_)">
                  <c:v>8618.1547180357411</c:v>
                </c:pt>
                <c:pt idx="638" formatCode="_([$$-409]* #,##0.00_);_([$$-409]* \(#,##0.00\);_([$$-409]* &quot;-&quot;??_);_(@_)">
                  <c:v>8618.1547180357411</c:v>
                </c:pt>
                <c:pt idx="639" formatCode="_([$$-409]* #,##0.00_);_([$$-409]* \(#,##0.00\);_([$$-409]* &quot;-&quot;??_);_(@_)">
                  <c:v>8618.1547180357411</c:v>
                </c:pt>
                <c:pt idx="640" formatCode="_([$$-409]* #,##0.00_);_([$$-409]* \(#,##0.00\);_([$$-409]* &quot;-&quot;??_);_(@_)">
                  <c:v>8618.1547180357411</c:v>
                </c:pt>
                <c:pt idx="641" formatCode="_([$$-409]* #,##0.00_);_([$$-409]* \(#,##0.00\);_([$$-409]* &quot;-&quot;??_);_(@_)">
                  <c:v>8618.1547180357411</c:v>
                </c:pt>
                <c:pt idx="642" formatCode="_([$$-409]* #,##0.00_);_([$$-409]* \(#,##0.00\);_([$$-409]* &quot;-&quot;??_);_(@_)">
                  <c:v>8618.1547180357411</c:v>
                </c:pt>
                <c:pt idx="643" formatCode="_([$$-409]* #,##0.00_);_([$$-409]* \(#,##0.00\);_([$$-409]* &quot;-&quot;??_);_(@_)">
                  <c:v>8618.1547180357411</c:v>
                </c:pt>
                <c:pt idx="644" formatCode="_([$$-409]* #,##0.00_);_([$$-409]* \(#,##0.00\);_([$$-409]* &quot;-&quot;??_);_(@_)">
                  <c:v>8618.1547180357411</c:v>
                </c:pt>
                <c:pt idx="645" formatCode="_([$$-409]* #,##0.00_);_([$$-409]* \(#,##0.00\);_([$$-409]* &quot;-&quot;??_);_(@_)">
                  <c:v>8618.1547180357411</c:v>
                </c:pt>
                <c:pt idx="646" formatCode="_([$$-409]* #,##0.00_);_([$$-409]* \(#,##0.00\);_([$$-409]* &quot;-&quot;??_);_(@_)">
                  <c:v>8618.1547180357411</c:v>
                </c:pt>
                <c:pt idx="647" formatCode="_([$$-409]* #,##0.00_);_([$$-409]* \(#,##0.00\);_([$$-409]* &quot;-&quot;??_);_(@_)">
                  <c:v>8618.1547180357411</c:v>
                </c:pt>
                <c:pt idx="648" formatCode="_([$$-409]* #,##0.00_);_([$$-409]* \(#,##0.00\);_([$$-409]* &quot;-&quot;??_);_(@_)">
                  <c:v>9049.0624539375294</c:v>
                </c:pt>
                <c:pt idx="649" formatCode="_([$$-409]* #,##0.00_);_([$$-409]* \(#,##0.00\);_([$$-409]* &quot;-&quot;??_);_(@_)">
                  <c:v>9049.0624539375294</c:v>
                </c:pt>
                <c:pt idx="650" formatCode="_([$$-409]* #,##0.00_);_([$$-409]* \(#,##0.00\);_([$$-409]* &quot;-&quot;??_);_(@_)">
                  <c:v>9049.0624539375294</c:v>
                </c:pt>
                <c:pt idx="651" formatCode="_([$$-409]* #,##0.00_);_([$$-409]* \(#,##0.00\);_([$$-409]* &quot;-&quot;??_);_(@_)">
                  <c:v>9049.0624539375294</c:v>
                </c:pt>
                <c:pt idx="652" formatCode="_([$$-409]* #,##0.00_);_([$$-409]* \(#,##0.00\);_([$$-409]* &quot;-&quot;??_);_(@_)">
                  <c:v>9049.0624539375294</c:v>
                </c:pt>
                <c:pt idx="653" formatCode="_([$$-409]* #,##0.00_);_([$$-409]* \(#,##0.00\);_([$$-409]* &quot;-&quot;??_);_(@_)">
                  <c:v>9049.0624539375294</c:v>
                </c:pt>
                <c:pt idx="654" formatCode="_([$$-409]* #,##0.00_);_([$$-409]* \(#,##0.00\);_([$$-409]* &quot;-&quot;??_);_(@_)">
                  <c:v>9049.0624539375294</c:v>
                </c:pt>
                <c:pt idx="655" formatCode="_([$$-409]* #,##0.00_);_([$$-409]* \(#,##0.00\);_([$$-409]* &quot;-&quot;??_);_(@_)">
                  <c:v>9049.0624539375294</c:v>
                </c:pt>
                <c:pt idx="656" formatCode="_([$$-409]* #,##0.00_);_([$$-409]* \(#,##0.00\);_([$$-409]* &quot;-&quot;??_);_(@_)">
                  <c:v>9049.0624539375294</c:v>
                </c:pt>
                <c:pt idx="657" formatCode="_([$$-409]* #,##0.00_);_([$$-409]* \(#,##0.00\);_([$$-409]* &quot;-&quot;??_);_(@_)">
                  <c:v>9049.0624539375294</c:v>
                </c:pt>
                <c:pt idx="658" formatCode="_([$$-409]* #,##0.00_);_([$$-409]* \(#,##0.00\);_([$$-409]* &quot;-&quot;??_);_(@_)">
                  <c:v>9049.0624539375294</c:v>
                </c:pt>
                <c:pt idx="659" formatCode="_([$$-409]* #,##0.00_);_([$$-409]* \(#,##0.00\);_([$$-409]* &quot;-&quot;??_);_(@_)">
                  <c:v>9049.0624539375294</c:v>
                </c:pt>
                <c:pt idx="660" formatCode="_([$$-409]* #,##0.00_);_([$$-409]* \(#,##0.00\);_([$$-409]* &quot;-&quot;??_);_(@_)">
                  <c:v>9501.5155766344069</c:v>
                </c:pt>
                <c:pt idx="661" formatCode="_([$$-409]* #,##0.00_);_([$$-409]* \(#,##0.00\);_([$$-409]* &quot;-&quot;??_);_(@_)">
                  <c:v>9501.5155766344069</c:v>
                </c:pt>
                <c:pt idx="662" formatCode="_([$$-409]* #,##0.00_);_([$$-409]* \(#,##0.00\);_([$$-409]* &quot;-&quot;??_);_(@_)">
                  <c:v>9501.5155766344069</c:v>
                </c:pt>
                <c:pt idx="663" formatCode="_([$$-409]* #,##0.00_);_([$$-409]* \(#,##0.00\);_([$$-409]* &quot;-&quot;??_);_(@_)">
                  <c:v>9501.5155766344069</c:v>
                </c:pt>
                <c:pt idx="664" formatCode="_([$$-409]* #,##0.00_);_([$$-409]* \(#,##0.00\);_([$$-409]* &quot;-&quot;??_);_(@_)">
                  <c:v>9501.5155766344069</c:v>
                </c:pt>
                <c:pt idx="665" formatCode="_([$$-409]* #,##0.00_);_([$$-409]* \(#,##0.00\);_([$$-409]* &quot;-&quot;??_);_(@_)">
                  <c:v>9501.5155766344069</c:v>
                </c:pt>
                <c:pt idx="666" formatCode="_([$$-409]* #,##0.00_);_([$$-409]* \(#,##0.00\);_([$$-409]* &quot;-&quot;??_);_(@_)">
                  <c:v>9501.5155766344069</c:v>
                </c:pt>
                <c:pt idx="667" formatCode="_([$$-409]* #,##0.00_);_([$$-409]* \(#,##0.00\);_([$$-409]* &quot;-&quot;??_);_(@_)">
                  <c:v>9501.5155766344069</c:v>
                </c:pt>
                <c:pt idx="668" formatCode="_([$$-409]* #,##0.00_);_([$$-409]* \(#,##0.00\);_([$$-409]* &quot;-&quot;??_);_(@_)">
                  <c:v>9501.5155766344069</c:v>
                </c:pt>
                <c:pt idx="669" formatCode="_([$$-409]* #,##0.00_);_([$$-409]* \(#,##0.00\);_([$$-409]* &quot;-&quot;??_);_(@_)">
                  <c:v>9501.5155766344069</c:v>
                </c:pt>
                <c:pt idx="670" formatCode="_([$$-409]* #,##0.00_);_([$$-409]* \(#,##0.00\);_([$$-409]* &quot;-&quot;??_);_(@_)">
                  <c:v>9501.5155766344069</c:v>
                </c:pt>
                <c:pt idx="671" formatCode="_([$$-409]* #,##0.00_);_([$$-409]* \(#,##0.00\);_([$$-409]* &quot;-&quot;??_);_(@_)">
                  <c:v>9501.5155766344069</c:v>
                </c:pt>
                <c:pt idx="672" formatCode="_([$$-409]* #,##0.00_);_([$$-409]* \(#,##0.00\);_([$$-409]* &quot;-&quot;??_);_(@_)">
                  <c:v>9976.5913554661274</c:v>
                </c:pt>
                <c:pt idx="673" formatCode="_([$$-409]* #,##0.00_);_([$$-409]* \(#,##0.00\);_([$$-409]* &quot;-&quot;??_);_(@_)">
                  <c:v>9976.5913554661274</c:v>
                </c:pt>
                <c:pt idx="674" formatCode="_([$$-409]* #,##0.00_);_([$$-409]* \(#,##0.00\);_([$$-409]* &quot;-&quot;??_);_(@_)">
                  <c:v>9976.5913554661274</c:v>
                </c:pt>
                <c:pt idx="675" formatCode="_([$$-409]* #,##0.00_);_([$$-409]* \(#,##0.00\);_([$$-409]* &quot;-&quot;??_);_(@_)">
                  <c:v>9976.5913554661274</c:v>
                </c:pt>
                <c:pt idx="676" formatCode="_([$$-409]* #,##0.00_);_([$$-409]* \(#,##0.00\);_([$$-409]* &quot;-&quot;??_);_(@_)">
                  <c:v>9976.5913554661274</c:v>
                </c:pt>
                <c:pt idx="677" formatCode="_([$$-409]* #,##0.00_);_([$$-409]* \(#,##0.00\);_([$$-409]* &quot;-&quot;??_);_(@_)">
                  <c:v>9976.5913554661274</c:v>
                </c:pt>
                <c:pt idx="678" formatCode="_([$$-409]* #,##0.00_);_([$$-409]* \(#,##0.00\);_([$$-409]* &quot;-&quot;??_);_(@_)">
                  <c:v>9976.5913554661274</c:v>
                </c:pt>
                <c:pt idx="679" formatCode="_([$$-409]* #,##0.00_);_([$$-409]* \(#,##0.00\);_([$$-409]* &quot;-&quot;??_);_(@_)">
                  <c:v>9976.5913554661274</c:v>
                </c:pt>
                <c:pt idx="680" formatCode="_([$$-409]* #,##0.00_);_([$$-409]* \(#,##0.00\);_([$$-409]* &quot;-&quot;??_);_(@_)">
                  <c:v>9976.5913554661274</c:v>
                </c:pt>
                <c:pt idx="681" formatCode="_([$$-409]* #,##0.00_);_([$$-409]* \(#,##0.00\);_([$$-409]* &quot;-&quot;??_);_(@_)">
                  <c:v>9976.5913554661274</c:v>
                </c:pt>
                <c:pt idx="682" formatCode="_([$$-409]* #,##0.00_);_([$$-409]* \(#,##0.00\);_([$$-409]* &quot;-&quot;??_);_(@_)">
                  <c:v>9976.5913554661274</c:v>
                </c:pt>
                <c:pt idx="683" formatCode="_([$$-409]* #,##0.00_);_([$$-409]* \(#,##0.00\);_([$$-409]* &quot;-&quot;??_);_(@_)">
                  <c:v>9976.5913554661274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D56-4304-9423-2E0E0D9A55D0}"/>
            </c:ext>
          </c:extLst>
        </c:ser>
        <c:ser>
          <c:idx val="0"/>
          <c:order val="4"/>
          <c:tx>
            <c:v>Low Range</c:v>
          </c:tx>
          <c:spPr>
            <a:ln>
              <a:prstDash val="dash"/>
            </a:ln>
          </c:spPr>
          <c:marker>
            <c:symbol val="none"/>
          </c:marker>
          <c:val>
            <c:numRef>
              <c:f>Sheet2!$D$4:$ZW$4</c:f>
              <c:numCache>
                <c:formatCode>General</c:formatCode>
                <c:ptCount val="696"/>
                <c:pt idx="12" formatCode="_(&quot;$&quot;* #,##0_);_(&quot;$&quot;* \(#,##0\);_(&quot;$&quot;* &quot;-&quot;??_);_(@_)">
                  <c:v>0</c:v>
                </c:pt>
                <c:pt idx="24" formatCode="_(&quot;$&quot;* #,##0_);_(&quot;$&quot;* \(#,##0\);_(&quot;$&quot;* &quot;-&quot;??_);_(@_)">
                  <c:v>0</c:v>
                </c:pt>
                <c:pt idx="36" formatCode="_(&quot;$&quot;* #,##0_);_(&quot;$&quot;* \(#,##0\);_(&quot;$&quot;* &quot;-&quot;??_);_(@_)">
                  <c:v>0</c:v>
                </c:pt>
                <c:pt idx="48" formatCode="_(&quot;$&quot;* #,##0_);_(&quot;$&quot;* \(#,##0\);_(&quot;$&quot;* &quot;-&quot;??_);_(@_)">
                  <c:v>0</c:v>
                </c:pt>
                <c:pt idx="60" formatCode="_(&quot;$&quot;* #,##0_);_(&quot;$&quot;* \(#,##0\);_(&quot;$&quot;* &quot;-&quot;??_);_(@_)">
                  <c:v>457.93006603499163</c:v>
                </c:pt>
                <c:pt idx="61" formatCode="_(&quot;$&quot;* #,##0_);_(&quot;$&quot;* \(#,##0\);_(&quot;$&quot;* &quot;-&quot;??_);_(@_)">
                  <c:v>457.93006603499163</c:v>
                </c:pt>
                <c:pt idx="62" formatCode="_(&quot;$&quot;* #,##0_);_(&quot;$&quot;* \(#,##0\);_(&quot;$&quot;* &quot;-&quot;??_);_(@_)">
                  <c:v>457.93006603499163</c:v>
                </c:pt>
                <c:pt idx="63" formatCode="_(&quot;$&quot;* #,##0_);_(&quot;$&quot;* \(#,##0\);_(&quot;$&quot;* &quot;-&quot;??_);_(@_)">
                  <c:v>457.93006603499163</c:v>
                </c:pt>
                <c:pt idx="64" formatCode="_(&quot;$&quot;* #,##0_);_(&quot;$&quot;* \(#,##0\);_(&quot;$&quot;* &quot;-&quot;??_);_(@_)">
                  <c:v>457.93006603499163</c:v>
                </c:pt>
                <c:pt idx="65" formatCode="_(&quot;$&quot;* #,##0_);_(&quot;$&quot;* \(#,##0\);_(&quot;$&quot;* &quot;-&quot;??_);_(@_)">
                  <c:v>457.93006603499163</c:v>
                </c:pt>
                <c:pt idx="66" formatCode="_(&quot;$&quot;* #,##0_);_(&quot;$&quot;* \(#,##0\);_(&quot;$&quot;* &quot;-&quot;??_);_(@_)">
                  <c:v>457.93006603499163</c:v>
                </c:pt>
                <c:pt idx="67" formatCode="_(&quot;$&quot;* #,##0_);_(&quot;$&quot;* \(#,##0\);_(&quot;$&quot;* &quot;-&quot;??_);_(@_)">
                  <c:v>457.93006603499163</c:v>
                </c:pt>
                <c:pt idx="68" formatCode="_(&quot;$&quot;* #,##0_);_(&quot;$&quot;* \(#,##0\);_(&quot;$&quot;* &quot;-&quot;??_);_(@_)">
                  <c:v>457.93006603499163</c:v>
                </c:pt>
                <c:pt idx="69" formatCode="_(&quot;$&quot;* #,##0_);_(&quot;$&quot;* \(#,##0\);_(&quot;$&quot;* &quot;-&quot;??_);_(@_)">
                  <c:v>457.93006603499163</c:v>
                </c:pt>
                <c:pt idx="70" formatCode="_(&quot;$&quot;* #,##0_);_(&quot;$&quot;* \(#,##0\);_(&quot;$&quot;* &quot;-&quot;??_);_(@_)">
                  <c:v>457.93006603499163</c:v>
                </c:pt>
                <c:pt idx="71" formatCode="_(&quot;$&quot;* #,##0_);_(&quot;$&quot;* \(#,##0\);_(&quot;$&quot;* &quot;-&quot;??_);_(@_)">
                  <c:v>457.93006603499163</c:v>
                </c:pt>
                <c:pt idx="72" formatCode="_(&quot;$&quot;* #,##0_);_(&quot;$&quot;* \(#,##0\);_(&quot;$&quot;* &quot;-&quot;??_);_(@_)">
                  <c:v>480.82656933674122</c:v>
                </c:pt>
                <c:pt idx="73" formatCode="_(&quot;$&quot;* #,##0_);_(&quot;$&quot;* \(#,##0\);_(&quot;$&quot;* &quot;-&quot;??_);_(@_)">
                  <c:v>480.82656933674122</c:v>
                </c:pt>
                <c:pt idx="74" formatCode="_(&quot;$&quot;* #,##0_);_(&quot;$&quot;* \(#,##0\);_(&quot;$&quot;* &quot;-&quot;??_);_(@_)">
                  <c:v>480.82656933674122</c:v>
                </c:pt>
                <c:pt idx="75" formatCode="_(&quot;$&quot;* #,##0_);_(&quot;$&quot;* \(#,##0\);_(&quot;$&quot;* &quot;-&quot;??_);_(@_)">
                  <c:v>480.82656933674122</c:v>
                </c:pt>
                <c:pt idx="76" formatCode="_(&quot;$&quot;* #,##0_);_(&quot;$&quot;* \(#,##0\);_(&quot;$&quot;* &quot;-&quot;??_);_(@_)">
                  <c:v>480.82656933674122</c:v>
                </c:pt>
                <c:pt idx="77" formatCode="_(&quot;$&quot;* #,##0_);_(&quot;$&quot;* \(#,##0\);_(&quot;$&quot;* &quot;-&quot;??_);_(@_)">
                  <c:v>480.82656933674122</c:v>
                </c:pt>
                <c:pt idx="78" formatCode="_(&quot;$&quot;* #,##0_);_(&quot;$&quot;* \(#,##0\);_(&quot;$&quot;* &quot;-&quot;??_);_(@_)">
                  <c:v>480.82656933674122</c:v>
                </c:pt>
                <c:pt idx="79" formatCode="_(&quot;$&quot;* #,##0_);_(&quot;$&quot;* \(#,##0\);_(&quot;$&quot;* &quot;-&quot;??_);_(@_)">
                  <c:v>480.82656933674122</c:v>
                </c:pt>
                <c:pt idx="80" formatCode="_(&quot;$&quot;* #,##0_);_(&quot;$&quot;* \(#,##0\);_(&quot;$&quot;* &quot;-&quot;??_);_(@_)">
                  <c:v>480.82656933674122</c:v>
                </c:pt>
                <c:pt idx="81" formatCode="_(&quot;$&quot;* #,##0_);_(&quot;$&quot;* \(#,##0\);_(&quot;$&quot;* &quot;-&quot;??_);_(@_)">
                  <c:v>480.82656933674122</c:v>
                </c:pt>
                <c:pt idx="82" formatCode="_(&quot;$&quot;* #,##0_);_(&quot;$&quot;* \(#,##0\);_(&quot;$&quot;* &quot;-&quot;??_);_(@_)">
                  <c:v>480.82656933674122</c:v>
                </c:pt>
                <c:pt idx="83" formatCode="_(&quot;$&quot;* #,##0_);_(&quot;$&quot;* \(#,##0\);_(&quot;$&quot;* &quot;-&quot;??_);_(@_)">
                  <c:v>480.82656933674122</c:v>
                </c:pt>
                <c:pt idx="84" formatCode="_(&quot;$&quot;* #,##0_);_(&quot;$&quot;* \(#,##0\);_(&quot;$&quot;* &quot;-&quot;??_);_(@_)">
                  <c:v>504.86789780357827</c:v>
                </c:pt>
                <c:pt idx="85" formatCode="_(&quot;$&quot;* #,##0_);_(&quot;$&quot;* \(#,##0\);_(&quot;$&quot;* &quot;-&quot;??_);_(@_)">
                  <c:v>504.86789780357827</c:v>
                </c:pt>
                <c:pt idx="86" formatCode="_(&quot;$&quot;* #,##0_);_(&quot;$&quot;* \(#,##0\);_(&quot;$&quot;* &quot;-&quot;??_);_(@_)">
                  <c:v>504.86789780357827</c:v>
                </c:pt>
                <c:pt idx="87" formatCode="_(&quot;$&quot;* #,##0_);_(&quot;$&quot;* \(#,##0\);_(&quot;$&quot;* &quot;-&quot;??_);_(@_)">
                  <c:v>504.86789780357827</c:v>
                </c:pt>
                <c:pt idx="88" formatCode="_(&quot;$&quot;* #,##0_);_(&quot;$&quot;* \(#,##0\);_(&quot;$&quot;* &quot;-&quot;??_);_(@_)">
                  <c:v>504.86789780357827</c:v>
                </c:pt>
                <c:pt idx="89" formatCode="_(&quot;$&quot;* #,##0_);_(&quot;$&quot;* \(#,##0\);_(&quot;$&quot;* &quot;-&quot;??_);_(@_)">
                  <c:v>504.86789780357827</c:v>
                </c:pt>
                <c:pt idx="90" formatCode="_(&quot;$&quot;* #,##0_);_(&quot;$&quot;* \(#,##0\);_(&quot;$&quot;* &quot;-&quot;??_);_(@_)">
                  <c:v>504.86789780357827</c:v>
                </c:pt>
                <c:pt idx="91" formatCode="_(&quot;$&quot;* #,##0_);_(&quot;$&quot;* \(#,##0\);_(&quot;$&quot;* &quot;-&quot;??_);_(@_)">
                  <c:v>504.86789780357827</c:v>
                </c:pt>
                <c:pt idx="92" formatCode="_(&quot;$&quot;* #,##0_);_(&quot;$&quot;* \(#,##0\);_(&quot;$&quot;* &quot;-&quot;??_);_(@_)">
                  <c:v>504.86789780357827</c:v>
                </c:pt>
                <c:pt idx="93" formatCode="_(&quot;$&quot;* #,##0_);_(&quot;$&quot;* \(#,##0\);_(&quot;$&quot;* &quot;-&quot;??_);_(@_)">
                  <c:v>504.86789780357827</c:v>
                </c:pt>
                <c:pt idx="94" formatCode="_(&quot;$&quot;* #,##0_);_(&quot;$&quot;* \(#,##0\);_(&quot;$&quot;* &quot;-&quot;??_);_(@_)">
                  <c:v>504.86789780357827</c:v>
                </c:pt>
                <c:pt idx="95" formatCode="_(&quot;$&quot;* #,##0_);_(&quot;$&quot;* \(#,##0\);_(&quot;$&quot;* &quot;-&quot;??_);_(@_)">
                  <c:v>504.86789780357827</c:v>
                </c:pt>
                <c:pt idx="96" formatCode="_(&quot;$&quot;* #,##0_);_(&quot;$&quot;* \(#,##0\);_(&quot;$&quot;* &quot;-&quot;??_);_(@_)">
                  <c:v>530.11129269375726</c:v>
                </c:pt>
                <c:pt idx="97" formatCode="_(&quot;$&quot;* #,##0_);_(&quot;$&quot;* \(#,##0\);_(&quot;$&quot;* &quot;-&quot;??_);_(@_)">
                  <c:v>530.11129269375726</c:v>
                </c:pt>
                <c:pt idx="98" formatCode="_(&quot;$&quot;* #,##0_);_(&quot;$&quot;* \(#,##0\);_(&quot;$&quot;* &quot;-&quot;??_);_(@_)">
                  <c:v>530.11129269375726</c:v>
                </c:pt>
                <c:pt idx="99" formatCode="_(&quot;$&quot;* #,##0_);_(&quot;$&quot;* \(#,##0\);_(&quot;$&quot;* &quot;-&quot;??_);_(@_)">
                  <c:v>530.11129269375726</c:v>
                </c:pt>
                <c:pt idx="100" formatCode="_(&quot;$&quot;* #,##0_);_(&quot;$&quot;* \(#,##0\);_(&quot;$&quot;* &quot;-&quot;??_);_(@_)">
                  <c:v>530.11129269375726</c:v>
                </c:pt>
                <c:pt idx="101" formatCode="_(&quot;$&quot;* #,##0_);_(&quot;$&quot;* \(#,##0\);_(&quot;$&quot;* &quot;-&quot;??_);_(@_)">
                  <c:v>530.11129269375726</c:v>
                </c:pt>
                <c:pt idx="102" formatCode="_(&quot;$&quot;* #,##0_);_(&quot;$&quot;* \(#,##0\);_(&quot;$&quot;* &quot;-&quot;??_);_(@_)">
                  <c:v>530.11129269375726</c:v>
                </c:pt>
                <c:pt idx="103" formatCode="_(&quot;$&quot;* #,##0_);_(&quot;$&quot;* \(#,##0\);_(&quot;$&quot;* &quot;-&quot;??_);_(@_)">
                  <c:v>530.11129269375726</c:v>
                </c:pt>
                <c:pt idx="104" formatCode="_(&quot;$&quot;* #,##0_);_(&quot;$&quot;* \(#,##0\);_(&quot;$&quot;* &quot;-&quot;??_);_(@_)">
                  <c:v>530.11129269375726</c:v>
                </c:pt>
                <c:pt idx="105" formatCode="_(&quot;$&quot;* #,##0_);_(&quot;$&quot;* \(#,##0\);_(&quot;$&quot;* &quot;-&quot;??_);_(@_)">
                  <c:v>530.11129269375726</c:v>
                </c:pt>
                <c:pt idx="106" formatCode="_(&quot;$&quot;* #,##0_);_(&quot;$&quot;* \(#,##0\);_(&quot;$&quot;* &quot;-&quot;??_);_(@_)">
                  <c:v>530.11129269375726</c:v>
                </c:pt>
                <c:pt idx="107" formatCode="_(&quot;$&quot;* #,##0_);_(&quot;$&quot;* \(#,##0\);_(&quot;$&quot;* &quot;-&quot;??_);_(@_)">
                  <c:v>530.11129269375726</c:v>
                </c:pt>
                <c:pt idx="108" formatCode="_(&quot;$&quot;* #,##0_);_(&quot;$&quot;* \(#,##0\);_(&quot;$&quot;* &quot;-&quot;??_);_(@_)">
                  <c:v>556.61685732844512</c:v>
                </c:pt>
                <c:pt idx="109" formatCode="_(&quot;$&quot;* #,##0_);_(&quot;$&quot;* \(#,##0\);_(&quot;$&quot;* &quot;-&quot;??_);_(@_)">
                  <c:v>556.61685732844512</c:v>
                </c:pt>
                <c:pt idx="110" formatCode="_(&quot;$&quot;* #,##0_);_(&quot;$&quot;* \(#,##0\);_(&quot;$&quot;* &quot;-&quot;??_);_(@_)">
                  <c:v>556.61685732844512</c:v>
                </c:pt>
                <c:pt idx="111" formatCode="_(&quot;$&quot;* #,##0_);_(&quot;$&quot;* \(#,##0\);_(&quot;$&quot;* &quot;-&quot;??_);_(@_)">
                  <c:v>556.61685732844512</c:v>
                </c:pt>
                <c:pt idx="112" formatCode="_(&quot;$&quot;* #,##0_);_(&quot;$&quot;* \(#,##0\);_(&quot;$&quot;* &quot;-&quot;??_);_(@_)">
                  <c:v>556.61685732844512</c:v>
                </c:pt>
                <c:pt idx="113" formatCode="_(&quot;$&quot;* #,##0_);_(&quot;$&quot;* \(#,##0\);_(&quot;$&quot;* &quot;-&quot;??_);_(@_)">
                  <c:v>556.61685732844512</c:v>
                </c:pt>
                <c:pt idx="114" formatCode="_(&quot;$&quot;* #,##0_);_(&quot;$&quot;* \(#,##0\);_(&quot;$&quot;* &quot;-&quot;??_);_(@_)">
                  <c:v>556.61685732844512</c:v>
                </c:pt>
                <c:pt idx="115" formatCode="_(&quot;$&quot;* #,##0_);_(&quot;$&quot;* \(#,##0\);_(&quot;$&quot;* &quot;-&quot;??_);_(@_)">
                  <c:v>556.61685732844512</c:v>
                </c:pt>
                <c:pt idx="116" formatCode="_(&quot;$&quot;* #,##0_);_(&quot;$&quot;* \(#,##0\);_(&quot;$&quot;* &quot;-&quot;??_);_(@_)">
                  <c:v>556.61685732844512</c:v>
                </c:pt>
                <c:pt idx="117" formatCode="_(&quot;$&quot;* #,##0_);_(&quot;$&quot;* \(#,##0\);_(&quot;$&quot;* &quot;-&quot;??_);_(@_)">
                  <c:v>556.61685732844512</c:v>
                </c:pt>
                <c:pt idx="118" formatCode="_(&quot;$&quot;* #,##0_);_(&quot;$&quot;* \(#,##0\);_(&quot;$&quot;* &quot;-&quot;??_);_(@_)">
                  <c:v>556.61685732844512</c:v>
                </c:pt>
                <c:pt idx="119" formatCode="_(&quot;$&quot;* #,##0_);_(&quot;$&quot;* \(#,##0\);_(&quot;$&quot;* &quot;-&quot;??_);_(@_)">
                  <c:v>556.61685732844512</c:v>
                </c:pt>
                <c:pt idx="120" formatCode="_(&quot;$&quot;* #,##0_);_(&quot;$&quot;* \(#,##0\);_(&quot;$&quot;* &quot;-&quot;??_);_(@_)">
                  <c:v>584.44770019486737</c:v>
                </c:pt>
                <c:pt idx="121" formatCode="_(&quot;$&quot;* #,##0_);_(&quot;$&quot;* \(#,##0\);_(&quot;$&quot;* &quot;-&quot;??_);_(@_)">
                  <c:v>584.44770019486737</c:v>
                </c:pt>
                <c:pt idx="122" formatCode="_(&quot;$&quot;* #,##0_);_(&quot;$&quot;* \(#,##0\);_(&quot;$&quot;* &quot;-&quot;??_);_(@_)">
                  <c:v>584.44770019486737</c:v>
                </c:pt>
                <c:pt idx="123" formatCode="_(&quot;$&quot;* #,##0_);_(&quot;$&quot;* \(#,##0\);_(&quot;$&quot;* &quot;-&quot;??_);_(@_)">
                  <c:v>584.44770019486737</c:v>
                </c:pt>
                <c:pt idx="124" formatCode="_(&quot;$&quot;* #,##0_);_(&quot;$&quot;* \(#,##0\);_(&quot;$&quot;* &quot;-&quot;??_);_(@_)">
                  <c:v>584.44770019486737</c:v>
                </c:pt>
                <c:pt idx="125" formatCode="_(&quot;$&quot;* #,##0_);_(&quot;$&quot;* \(#,##0\);_(&quot;$&quot;* &quot;-&quot;??_);_(@_)">
                  <c:v>584.44770019486737</c:v>
                </c:pt>
                <c:pt idx="126" formatCode="_(&quot;$&quot;* #,##0_);_(&quot;$&quot;* \(#,##0\);_(&quot;$&quot;* &quot;-&quot;??_);_(@_)">
                  <c:v>584.44770019486737</c:v>
                </c:pt>
                <c:pt idx="127" formatCode="_(&quot;$&quot;* #,##0_);_(&quot;$&quot;* \(#,##0\);_(&quot;$&quot;* &quot;-&quot;??_);_(@_)">
                  <c:v>584.44770019486737</c:v>
                </c:pt>
                <c:pt idx="128" formatCode="_(&quot;$&quot;* #,##0_);_(&quot;$&quot;* \(#,##0\);_(&quot;$&quot;* &quot;-&quot;??_);_(@_)">
                  <c:v>584.44770019486737</c:v>
                </c:pt>
                <c:pt idx="129" formatCode="_(&quot;$&quot;* #,##0_);_(&quot;$&quot;* \(#,##0\);_(&quot;$&quot;* &quot;-&quot;??_);_(@_)">
                  <c:v>584.44770019486737</c:v>
                </c:pt>
                <c:pt idx="130" formatCode="_(&quot;$&quot;* #,##0_);_(&quot;$&quot;* \(#,##0\);_(&quot;$&quot;* &quot;-&quot;??_);_(@_)">
                  <c:v>584.44770019486737</c:v>
                </c:pt>
                <c:pt idx="131" formatCode="_(&quot;$&quot;* #,##0_);_(&quot;$&quot;* \(#,##0\);_(&quot;$&quot;* &quot;-&quot;??_);_(@_)">
                  <c:v>584.44770019486737</c:v>
                </c:pt>
                <c:pt idx="132" formatCode="_(&quot;$&quot;* #,##0_);_(&quot;$&quot;* \(#,##0\);_(&quot;$&quot;* &quot;-&quot;??_);_(@_)">
                  <c:v>613.67008520461081</c:v>
                </c:pt>
                <c:pt idx="133" formatCode="_(&quot;$&quot;* #,##0_);_(&quot;$&quot;* \(#,##0\);_(&quot;$&quot;* &quot;-&quot;??_);_(@_)">
                  <c:v>613.67008520461081</c:v>
                </c:pt>
                <c:pt idx="134" formatCode="_(&quot;$&quot;* #,##0_);_(&quot;$&quot;* \(#,##0\);_(&quot;$&quot;* &quot;-&quot;??_);_(@_)">
                  <c:v>613.67008520461081</c:v>
                </c:pt>
                <c:pt idx="135" formatCode="_(&quot;$&quot;* #,##0_);_(&quot;$&quot;* \(#,##0\);_(&quot;$&quot;* &quot;-&quot;??_);_(@_)">
                  <c:v>613.67008520461081</c:v>
                </c:pt>
                <c:pt idx="136" formatCode="_(&quot;$&quot;* #,##0_);_(&quot;$&quot;* \(#,##0\);_(&quot;$&quot;* &quot;-&quot;??_);_(@_)">
                  <c:v>613.67008520461081</c:v>
                </c:pt>
                <c:pt idx="137" formatCode="_(&quot;$&quot;* #,##0_);_(&quot;$&quot;* \(#,##0\);_(&quot;$&quot;* &quot;-&quot;??_);_(@_)">
                  <c:v>613.67008520461081</c:v>
                </c:pt>
                <c:pt idx="138" formatCode="_(&quot;$&quot;* #,##0_);_(&quot;$&quot;* \(#,##0\);_(&quot;$&quot;* &quot;-&quot;??_);_(@_)">
                  <c:v>613.67008520461081</c:v>
                </c:pt>
                <c:pt idx="139" formatCode="_(&quot;$&quot;* #,##0_);_(&quot;$&quot;* \(#,##0\);_(&quot;$&quot;* &quot;-&quot;??_);_(@_)">
                  <c:v>613.67008520461081</c:v>
                </c:pt>
                <c:pt idx="140" formatCode="_(&quot;$&quot;* #,##0_);_(&quot;$&quot;* \(#,##0\);_(&quot;$&quot;* &quot;-&quot;??_);_(@_)">
                  <c:v>613.67008520461081</c:v>
                </c:pt>
                <c:pt idx="141" formatCode="_(&quot;$&quot;* #,##0_);_(&quot;$&quot;* \(#,##0\);_(&quot;$&quot;* &quot;-&quot;??_);_(@_)">
                  <c:v>613.67008520461081</c:v>
                </c:pt>
                <c:pt idx="142" formatCode="_(&quot;$&quot;* #,##0_);_(&quot;$&quot;* \(#,##0\);_(&quot;$&quot;* &quot;-&quot;??_);_(@_)">
                  <c:v>613.67008520461081</c:v>
                </c:pt>
                <c:pt idx="143" formatCode="_(&quot;$&quot;* #,##0_);_(&quot;$&quot;* \(#,##0\);_(&quot;$&quot;* &quot;-&quot;??_);_(@_)">
                  <c:v>613.67008520461081</c:v>
                </c:pt>
                <c:pt idx="144" formatCode="_(&quot;$&quot;* #,##0_);_(&quot;$&quot;* \(#,##0\);_(&quot;$&quot;* &quot;-&quot;??_);_(@_)">
                  <c:v>644.35358946484143</c:v>
                </c:pt>
                <c:pt idx="145" formatCode="_(&quot;$&quot;* #,##0_);_(&quot;$&quot;* \(#,##0\);_(&quot;$&quot;* &quot;-&quot;??_);_(@_)">
                  <c:v>644.35358946484143</c:v>
                </c:pt>
                <c:pt idx="146" formatCode="_(&quot;$&quot;* #,##0_);_(&quot;$&quot;* \(#,##0\);_(&quot;$&quot;* &quot;-&quot;??_);_(@_)">
                  <c:v>644.35358946484143</c:v>
                </c:pt>
                <c:pt idx="147" formatCode="_(&quot;$&quot;* #,##0_);_(&quot;$&quot;* \(#,##0\);_(&quot;$&quot;* &quot;-&quot;??_);_(@_)">
                  <c:v>644.35358946484143</c:v>
                </c:pt>
                <c:pt idx="148" formatCode="_(&quot;$&quot;* #,##0_);_(&quot;$&quot;* \(#,##0\);_(&quot;$&quot;* &quot;-&quot;??_);_(@_)">
                  <c:v>644.35358946484143</c:v>
                </c:pt>
                <c:pt idx="149" formatCode="_(&quot;$&quot;* #,##0_);_(&quot;$&quot;* \(#,##0\);_(&quot;$&quot;* &quot;-&quot;??_);_(@_)">
                  <c:v>644.35358946484143</c:v>
                </c:pt>
                <c:pt idx="150" formatCode="_(&quot;$&quot;* #,##0_);_(&quot;$&quot;* \(#,##0\);_(&quot;$&quot;* &quot;-&quot;??_);_(@_)">
                  <c:v>644.35358946484143</c:v>
                </c:pt>
                <c:pt idx="151" formatCode="_(&quot;$&quot;* #,##0_);_(&quot;$&quot;* \(#,##0\);_(&quot;$&quot;* &quot;-&quot;??_);_(@_)">
                  <c:v>644.35358946484143</c:v>
                </c:pt>
                <c:pt idx="152" formatCode="_(&quot;$&quot;* #,##0_);_(&quot;$&quot;* \(#,##0\);_(&quot;$&quot;* &quot;-&quot;??_);_(@_)">
                  <c:v>644.35358946484143</c:v>
                </c:pt>
                <c:pt idx="153" formatCode="_(&quot;$&quot;* #,##0_);_(&quot;$&quot;* \(#,##0\);_(&quot;$&quot;* &quot;-&quot;??_);_(@_)">
                  <c:v>644.35358946484143</c:v>
                </c:pt>
                <c:pt idx="154" formatCode="_(&quot;$&quot;* #,##0_);_(&quot;$&quot;* \(#,##0\);_(&quot;$&quot;* &quot;-&quot;??_);_(@_)">
                  <c:v>644.35358946484143</c:v>
                </c:pt>
                <c:pt idx="155" formatCode="_(&quot;$&quot;* #,##0_);_(&quot;$&quot;* \(#,##0\);_(&quot;$&quot;* &quot;-&quot;??_);_(@_)">
                  <c:v>644.35358946484143</c:v>
                </c:pt>
                <c:pt idx="156" formatCode="_(&quot;$&quot;* #,##0_);_(&quot;$&quot;* \(#,##0\);_(&quot;$&quot;* &quot;-&quot;??_);_(@_)">
                  <c:v>676.57126893808356</c:v>
                </c:pt>
                <c:pt idx="157" formatCode="_(&quot;$&quot;* #,##0_);_(&quot;$&quot;* \(#,##0\);_(&quot;$&quot;* &quot;-&quot;??_);_(@_)">
                  <c:v>676.57126893808356</c:v>
                </c:pt>
                <c:pt idx="158" formatCode="_(&quot;$&quot;* #,##0_);_(&quot;$&quot;* \(#,##0\);_(&quot;$&quot;* &quot;-&quot;??_);_(@_)">
                  <c:v>676.57126893808356</c:v>
                </c:pt>
                <c:pt idx="159" formatCode="_(&quot;$&quot;* #,##0_);_(&quot;$&quot;* \(#,##0\);_(&quot;$&quot;* &quot;-&quot;??_);_(@_)">
                  <c:v>676.57126893808356</c:v>
                </c:pt>
                <c:pt idx="160" formatCode="_(&quot;$&quot;* #,##0_);_(&quot;$&quot;* \(#,##0\);_(&quot;$&quot;* &quot;-&quot;??_);_(@_)">
                  <c:v>676.57126893808356</c:v>
                </c:pt>
                <c:pt idx="161" formatCode="_(&quot;$&quot;* #,##0_);_(&quot;$&quot;* \(#,##0\);_(&quot;$&quot;* &quot;-&quot;??_);_(@_)">
                  <c:v>676.57126893808356</c:v>
                </c:pt>
                <c:pt idx="162" formatCode="_(&quot;$&quot;* #,##0_);_(&quot;$&quot;* \(#,##0\);_(&quot;$&quot;* &quot;-&quot;??_);_(@_)">
                  <c:v>676.57126893808356</c:v>
                </c:pt>
                <c:pt idx="163" formatCode="_(&quot;$&quot;* #,##0_);_(&quot;$&quot;* \(#,##0\);_(&quot;$&quot;* &quot;-&quot;??_);_(@_)">
                  <c:v>676.57126893808356</c:v>
                </c:pt>
                <c:pt idx="164" formatCode="_(&quot;$&quot;* #,##0_);_(&quot;$&quot;* \(#,##0\);_(&quot;$&quot;* &quot;-&quot;??_);_(@_)">
                  <c:v>676.57126893808356</c:v>
                </c:pt>
                <c:pt idx="165" formatCode="_(&quot;$&quot;* #,##0_);_(&quot;$&quot;* \(#,##0\);_(&quot;$&quot;* &quot;-&quot;??_);_(@_)">
                  <c:v>676.57126893808356</c:v>
                </c:pt>
                <c:pt idx="166" formatCode="_(&quot;$&quot;* #,##0_);_(&quot;$&quot;* \(#,##0\);_(&quot;$&quot;* &quot;-&quot;??_);_(@_)">
                  <c:v>676.57126893808356</c:v>
                </c:pt>
                <c:pt idx="167" formatCode="_(&quot;$&quot;* #,##0_);_(&quot;$&quot;* \(#,##0\);_(&quot;$&quot;* &quot;-&quot;??_);_(@_)">
                  <c:v>676.57126893808356</c:v>
                </c:pt>
                <c:pt idx="168" formatCode="_(&quot;$&quot;* #,##0_);_(&quot;$&quot;* \(#,##0\);_(&quot;$&quot;* &quot;-&quot;??_);_(@_)">
                  <c:v>710.3998323849878</c:v>
                </c:pt>
                <c:pt idx="169" formatCode="_(&quot;$&quot;* #,##0_);_(&quot;$&quot;* \(#,##0\);_(&quot;$&quot;* &quot;-&quot;??_);_(@_)">
                  <c:v>710.3998323849878</c:v>
                </c:pt>
                <c:pt idx="170" formatCode="_(&quot;$&quot;* #,##0_);_(&quot;$&quot;* \(#,##0\);_(&quot;$&quot;* &quot;-&quot;??_);_(@_)">
                  <c:v>710.3998323849878</c:v>
                </c:pt>
                <c:pt idx="171" formatCode="_(&quot;$&quot;* #,##0_);_(&quot;$&quot;* \(#,##0\);_(&quot;$&quot;* &quot;-&quot;??_);_(@_)">
                  <c:v>710.3998323849878</c:v>
                </c:pt>
                <c:pt idx="172" formatCode="_(&quot;$&quot;* #,##0_);_(&quot;$&quot;* \(#,##0\);_(&quot;$&quot;* &quot;-&quot;??_);_(@_)">
                  <c:v>710.3998323849878</c:v>
                </c:pt>
                <c:pt idx="173" formatCode="_(&quot;$&quot;* #,##0_);_(&quot;$&quot;* \(#,##0\);_(&quot;$&quot;* &quot;-&quot;??_);_(@_)">
                  <c:v>710.3998323849878</c:v>
                </c:pt>
                <c:pt idx="174" formatCode="_(&quot;$&quot;* #,##0_);_(&quot;$&quot;* \(#,##0\);_(&quot;$&quot;* &quot;-&quot;??_);_(@_)">
                  <c:v>710.3998323849878</c:v>
                </c:pt>
                <c:pt idx="175" formatCode="_(&quot;$&quot;* #,##0_);_(&quot;$&quot;* \(#,##0\);_(&quot;$&quot;* &quot;-&quot;??_);_(@_)">
                  <c:v>710.3998323849878</c:v>
                </c:pt>
                <c:pt idx="176" formatCode="_(&quot;$&quot;* #,##0_);_(&quot;$&quot;* \(#,##0\);_(&quot;$&quot;* &quot;-&quot;??_);_(@_)">
                  <c:v>710.3998323849878</c:v>
                </c:pt>
                <c:pt idx="177" formatCode="_(&quot;$&quot;* #,##0_);_(&quot;$&quot;* \(#,##0\);_(&quot;$&quot;* &quot;-&quot;??_);_(@_)">
                  <c:v>710.3998323849878</c:v>
                </c:pt>
                <c:pt idx="178" formatCode="_(&quot;$&quot;* #,##0_);_(&quot;$&quot;* \(#,##0\);_(&quot;$&quot;* &quot;-&quot;??_);_(@_)">
                  <c:v>710.3998323849878</c:v>
                </c:pt>
                <c:pt idx="179" formatCode="_(&quot;$&quot;* #,##0_);_(&quot;$&quot;* \(#,##0\);_(&quot;$&quot;* &quot;-&quot;??_);_(@_)">
                  <c:v>710.3998323849878</c:v>
                </c:pt>
                <c:pt idx="180" formatCode="_(&quot;$&quot;* #,##0_);_(&quot;$&quot;* \(#,##0\);_(&quot;$&quot;* &quot;-&quot;??_);_(@_)">
                  <c:v>745.91982400423717</c:v>
                </c:pt>
                <c:pt idx="181" formatCode="_(&quot;$&quot;* #,##0_);_(&quot;$&quot;* \(#,##0\);_(&quot;$&quot;* &quot;-&quot;??_);_(@_)">
                  <c:v>745.91982400423717</c:v>
                </c:pt>
                <c:pt idx="182" formatCode="_(&quot;$&quot;* #,##0_);_(&quot;$&quot;* \(#,##0\);_(&quot;$&quot;* &quot;-&quot;??_);_(@_)">
                  <c:v>745.91982400423717</c:v>
                </c:pt>
                <c:pt idx="183" formatCode="_(&quot;$&quot;* #,##0_);_(&quot;$&quot;* \(#,##0\);_(&quot;$&quot;* &quot;-&quot;??_);_(@_)">
                  <c:v>745.91982400423717</c:v>
                </c:pt>
                <c:pt idx="184" formatCode="_(&quot;$&quot;* #,##0_);_(&quot;$&quot;* \(#,##0\);_(&quot;$&quot;* &quot;-&quot;??_);_(@_)">
                  <c:v>745.91982400423717</c:v>
                </c:pt>
                <c:pt idx="185" formatCode="_(&quot;$&quot;* #,##0_);_(&quot;$&quot;* \(#,##0\);_(&quot;$&quot;* &quot;-&quot;??_);_(@_)">
                  <c:v>745.91982400423717</c:v>
                </c:pt>
                <c:pt idx="186" formatCode="_(&quot;$&quot;* #,##0_);_(&quot;$&quot;* \(#,##0\);_(&quot;$&quot;* &quot;-&quot;??_);_(@_)">
                  <c:v>745.91982400423717</c:v>
                </c:pt>
                <c:pt idx="187" formatCode="_(&quot;$&quot;* #,##0_);_(&quot;$&quot;* \(#,##0\);_(&quot;$&quot;* &quot;-&quot;??_);_(@_)">
                  <c:v>745.91982400423717</c:v>
                </c:pt>
                <c:pt idx="188" formatCode="_(&quot;$&quot;* #,##0_);_(&quot;$&quot;* \(#,##0\);_(&quot;$&quot;* &quot;-&quot;??_);_(@_)">
                  <c:v>745.91982400423717</c:v>
                </c:pt>
                <c:pt idx="189" formatCode="_(&quot;$&quot;* #,##0_);_(&quot;$&quot;* \(#,##0\);_(&quot;$&quot;* &quot;-&quot;??_);_(@_)">
                  <c:v>745.91982400423717</c:v>
                </c:pt>
                <c:pt idx="190" formatCode="_(&quot;$&quot;* #,##0_);_(&quot;$&quot;* \(#,##0\);_(&quot;$&quot;* &quot;-&quot;??_);_(@_)">
                  <c:v>745.91982400423717</c:v>
                </c:pt>
                <c:pt idx="191" formatCode="_(&quot;$&quot;* #,##0_);_(&quot;$&quot;* \(#,##0\);_(&quot;$&quot;* &quot;-&quot;??_);_(@_)">
                  <c:v>745.91982400423717</c:v>
                </c:pt>
                <c:pt idx="192" formatCode="_(&quot;$&quot;* #,##0_);_(&quot;$&quot;* \(#,##0\);_(&quot;$&quot;* &quot;-&quot;??_);_(@_)">
                  <c:v>783.21581520444909</c:v>
                </c:pt>
                <c:pt idx="193" formatCode="_(&quot;$&quot;* #,##0_);_(&quot;$&quot;* \(#,##0\);_(&quot;$&quot;* &quot;-&quot;??_);_(@_)">
                  <c:v>783.21581520444909</c:v>
                </c:pt>
                <c:pt idx="194" formatCode="_(&quot;$&quot;* #,##0_);_(&quot;$&quot;* \(#,##0\);_(&quot;$&quot;* &quot;-&quot;??_);_(@_)">
                  <c:v>783.21581520444909</c:v>
                </c:pt>
                <c:pt idx="195" formatCode="_(&quot;$&quot;* #,##0_);_(&quot;$&quot;* \(#,##0\);_(&quot;$&quot;* &quot;-&quot;??_);_(@_)">
                  <c:v>783.21581520444909</c:v>
                </c:pt>
                <c:pt idx="196" formatCode="_(&quot;$&quot;* #,##0_);_(&quot;$&quot;* \(#,##0\);_(&quot;$&quot;* &quot;-&quot;??_);_(@_)">
                  <c:v>783.21581520444909</c:v>
                </c:pt>
                <c:pt idx="197" formatCode="_(&quot;$&quot;* #,##0_);_(&quot;$&quot;* \(#,##0\);_(&quot;$&quot;* &quot;-&quot;??_);_(@_)">
                  <c:v>783.21581520444909</c:v>
                </c:pt>
                <c:pt idx="198" formatCode="_(&quot;$&quot;* #,##0_);_(&quot;$&quot;* \(#,##0\);_(&quot;$&quot;* &quot;-&quot;??_);_(@_)">
                  <c:v>783.21581520444909</c:v>
                </c:pt>
                <c:pt idx="199" formatCode="_(&quot;$&quot;* #,##0_);_(&quot;$&quot;* \(#,##0\);_(&quot;$&quot;* &quot;-&quot;??_);_(@_)">
                  <c:v>783.21581520444909</c:v>
                </c:pt>
                <c:pt idx="200" formatCode="_(&quot;$&quot;* #,##0_);_(&quot;$&quot;* \(#,##0\);_(&quot;$&quot;* &quot;-&quot;??_);_(@_)">
                  <c:v>783.21581520444909</c:v>
                </c:pt>
                <c:pt idx="201" formatCode="_(&quot;$&quot;* #,##0_);_(&quot;$&quot;* \(#,##0\);_(&quot;$&quot;* &quot;-&quot;??_);_(@_)">
                  <c:v>783.21581520444909</c:v>
                </c:pt>
                <c:pt idx="202" formatCode="_(&quot;$&quot;* #,##0_);_(&quot;$&quot;* \(#,##0\);_(&quot;$&quot;* &quot;-&quot;??_);_(@_)">
                  <c:v>783.21581520444909</c:v>
                </c:pt>
                <c:pt idx="203" formatCode="_(&quot;$&quot;* #,##0_);_(&quot;$&quot;* \(#,##0\);_(&quot;$&quot;* &quot;-&quot;??_);_(@_)">
                  <c:v>783.21581520444909</c:v>
                </c:pt>
                <c:pt idx="204" formatCode="_(&quot;$&quot;* #,##0_);_(&quot;$&quot;* \(#,##0\);_(&quot;$&quot;* &quot;-&quot;??_);_(@_)">
                  <c:v>822.37660596467163</c:v>
                </c:pt>
                <c:pt idx="205" formatCode="_(&quot;$&quot;* #,##0_);_(&quot;$&quot;* \(#,##0\);_(&quot;$&quot;* &quot;-&quot;??_);_(@_)">
                  <c:v>822.37660596467163</c:v>
                </c:pt>
                <c:pt idx="206" formatCode="_(&quot;$&quot;* #,##0_);_(&quot;$&quot;* \(#,##0\);_(&quot;$&quot;* &quot;-&quot;??_);_(@_)">
                  <c:v>822.37660596467163</c:v>
                </c:pt>
                <c:pt idx="207" formatCode="_(&quot;$&quot;* #,##0_);_(&quot;$&quot;* \(#,##0\);_(&quot;$&quot;* &quot;-&quot;??_);_(@_)">
                  <c:v>822.37660596467163</c:v>
                </c:pt>
                <c:pt idx="208" formatCode="_(&quot;$&quot;* #,##0_);_(&quot;$&quot;* \(#,##0\);_(&quot;$&quot;* &quot;-&quot;??_);_(@_)">
                  <c:v>822.37660596467163</c:v>
                </c:pt>
                <c:pt idx="209" formatCode="_(&quot;$&quot;* #,##0_);_(&quot;$&quot;* \(#,##0\);_(&quot;$&quot;* &quot;-&quot;??_);_(@_)">
                  <c:v>822.37660596467163</c:v>
                </c:pt>
                <c:pt idx="210" formatCode="_(&quot;$&quot;* #,##0_);_(&quot;$&quot;* \(#,##0\);_(&quot;$&quot;* &quot;-&quot;??_);_(@_)">
                  <c:v>822.37660596467163</c:v>
                </c:pt>
                <c:pt idx="211" formatCode="_(&quot;$&quot;* #,##0_);_(&quot;$&quot;* \(#,##0\);_(&quot;$&quot;* &quot;-&quot;??_);_(@_)">
                  <c:v>822.37660596467163</c:v>
                </c:pt>
                <c:pt idx="212" formatCode="_(&quot;$&quot;* #,##0_);_(&quot;$&quot;* \(#,##0\);_(&quot;$&quot;* &quot;-&quot;??_);_(@_)">
                  <c:v>822.37660596467163</c:v>
                </c:pt>
                <c:pt idx="213" formatCode="_(&quot;$&quot;* #,##0_);_(&quot;$&quot;* \(#,##0\);_(&quot;$&quot;* &quot;-&quot;??_);_(@_)">
                  <c:v>822.37660596467163</c:v>
                </c:pt>
                <c:pt idx="214" formatCode="_(&quot;$&quot;* #,##0_);_(&quot;$&quot;* \(#,##0\);_(&quot;$&quot;* &quot;-&quot;??_);_(@_)">
                  <c:v>822.37660596467163</c:v>
                </c:pt>
                <c:pt idx="215" formatCode="_(&quot;$&quot;* #,##0_);_(&quot;$&quot;* \(#,##0\);_(&quot;$&quot;* &quot;-&quot;??_);_(@_)">
                  <c:v>822.37660596467163</c:v>
                </c:pt>
                <c:pt idx="216" formatCode="_(&quot;$&quot;* #,##0_);_(&quot;$&quot;* \(#,##0\);_(&quot;$&quot;* &quot;-&quot;??_);_(@_)">
                  <c:v>863.49543626290529</c:v>
                </c:pt>
                <c:pt idx="217" formatCode="_(&quot;$&quot;* #,##0_);_(&quot;$&quot;* \(#,##0\);_(&quot;$&quot;* &quot;-&quot;??_);_(@_)">
                  <c:v>863.49543626290529</c:v>
                </c:pt>
                <c:pt idx="218" formatCode="_(&quot;$&quot;* #,##0_);_(&quot;$&quot;* \(#,##0\);_(&quot;$&quot;* &quot;-&quot;??_);_(@_)">
                  <c:v>863.49543626290529</c:v>
                </c:pt>
                <c:pt idx="219" formatCode="_(&quot;$&quot;* #,##0_);_(&quot;$&quot;* \(#,##0\);_(&quot;$&quot;* &quot;-&quot;??_);_(@_)">
                  <c:v>863.49543626290529</c:v>
                </c:pt>
                <c:pt idx="220" formatCode="_(&quot;$&quot;* #,##0_);_(&quot;$&quot;* \(#,##0\);_(&quot;$&quot;* &quot;-&quot;??_);_(@_)">
                  <c:v>863.49543626290529</c:v>
                </c:pt>
                <c:pt idx="221" formatCode="_(&quot;$&quot;* #,##0_);_(&quot;$&quot;* \(#,##0\);_(&quot;$&quot;* &quot;-&quot;??_);_(@_)">
                  <c:v>863.49543626290529</c:v>
                </c:pt>
                <c:pt idx="222" formatCode="_(&quot;$&quot;* #,##0_);_(&quot;$&quot;* \(#,##0\);_(&quot;$&quot;* &quot;-&quot;??_);_(@_)">
                  <c:v>863.49543626290529</c:v>
                </c:pt>
                <c:pt idx="223" formatCode="_(&quot;$&quot;* #,##0_);_(&quot;$&quot;* \(#,##0\);_(&quot;$&quot;* &quot;-&quot;??_);_(@_)">
                  <c:v>863.49543626290529</c:v>
                </c:pt>
                <c:pt idx="224" formatCode="_(&quot;$&quot;* #,##0_);_(&quot;$&quot;* \(#,##0\);_(&quot;$&quot;* &quot;-&quot;??_);_(@_)">
                  <c:v>863.49543626290529</c:v>
                </c:pt>
                <c:pt idx="225" formatCode="_(&quot;$&quot;* #,##0_);_(&quot;$&quot;* \(#,##0\);_(&quot;$&quot;* &quot;-&quot;??_);_(@_)">
                  <c:v>863.49543626290529</c:v>
                </c:pt>
                <c:pt idx="226" formatCode="_(&quot;$&quot;* #,##0_);_(&quot;$&quot;* \(#,##0\);_(&quot;$&quot;* &quot;-&quot;??_);_(@_)">
                  <c:v>863.49543626290529</c:v>
                </c:pt>
                <c:pt idx="227" formatCode="_(&quot;$&quot;* #,##0_);_(&quot;$&quot;* \(#,##0\);_(&quot;$&quot;* &quot;-&quot;??_);_(@_)">
                  <c:v>863.49543626290529</c:v>
                </c:pt>
                <c:pt idx="228" formatCode="_(&quot;$&quot;* #,##0_);_(&quot;$&quot;* \(#,##0\);_(&quot;$&quot;* &quot;-&quot;??_);_(@_)">
                  <c:v>906.67020807605059</c:v>
                </c:pt>
                <c:pt idx="229" formatCode="_(&quot;$&quot;* #,##0_);_(&quot;$&quot;* \(#,##0\);_(&quot;$&quot;* &quot;-&quot;??_);_(@_)">
                  <c:v>906.67020807605059</c:v>
                </c:pt>
                <c:pt idx="230" formatCode="_(&quot;$&quot;* #,##0_);_(&quot;$&quot;* \(#,##0\);_(&quot;$&quot;* &quot;-&quot;??_);_(@_)">
                  <c:v>906.67020807605059</c:v>
                </c:pt>
                <c:pt idx="231" formatCode="_(&quot;$&quot;* #,##0_);_(&quot;$&quot;* \(#,##0\);_(&quot;$&quot;* &quot;-&quot;??_);_(@_)">
                  <c:v>906.67020807605059</c:v>
                </c:pt>
                <c:pt idx="232" formatCode="_(&quot;$&quot;* #,##0_);_(&quot;$&quot;* \(#,##0\);_(&quot;$&quot;* &quot;-&quot;??_);_(@_)">
                  <c:v>906.67020807605059</c:v>
                </c:pt>
                <c:pt idx="233" formatCode="_(&quot;$&quot;* #,##0_);_(&quot;$&quot;* \(#,##0\);_(&quot;$&quot;* &quot;-&quot;??_);_(@_)">
                  <c:v>906.67020807605059</c:v>
                </c:pt>
                <c:pt idx="234" formatCode="_(&quot;$&quot;* #,##0_);_(&quot;$&quot;* \(#,##0\);_(&quot;$&quot;* &quot;-&quot;??_);_(@_)">
                  <c:v>906.67020807605059</c:v>
                </c:pt>
                <c:pt idx="235" formatCode="_(&quot;$&quot;* #,##0_);_(&quot;$&quot;* \(#,##0\);_(&quot;$&quot;* &quot;-&quot;??_);_(@_)">
                  <c:v>906.67020807605059</c:v>
                </c:pt>
                <c:pt idx="236" formatCode="_(&quot;$&quot;* #,##0_);_(&quot;$&quot;* \(#,##0\);_(&quot;$&quot;* &quot;-&quot;??_);_(@_)">
                  <c:v>906.67020807605059</c:v>
                </c:pt>
                <c:pt idx="237" formatCode="_(&quot;$&quot;* #,##0_);_(&quot;$&quot;* \(#,##0\);_(&quot;$&quot;* &quot;-&quot;??_);_(@_)">
                  <c:v>906.67020807605059</c:v>
                </c:pt>
                <c:pt idx="238" formatCode="_(&quot;$&quot;* #,##0_);_(&quot;$&quot;* \(#,##0\);_(&quot;$&quot;* &quot;-&quot;??_);_(@_)">
                  <c:v>906.67020807605059</c:v>
                </c:pt>
                <c:pt idx="239" formatCode="_(&quot;$&quot;* #,##0_);_(&quot;$&quot;* \(#,##0\);_(&quot;$&quot;* &quot;-&quot;??_);_(@_)">
                  <c:v>952.00371847985321</c:v>
                </c:pt>
                <c:pt idx="240" formatCode="_(&quot;$&quot;* #,##0_);_(&quot;$&quot;* \(#,##0\);_(&quot;$&quot;* &quot;-&quot;??_);_(@_)">
                  <c:v>952.00371847985321</c:v>
                </c:pt>
                <c:pt idx="241" formatCode="_(&quot;$&quot;* #,##0_);_(&quot;$&quot;* \(#,##0\);_(&quot;$&quot;* &quot;-&quot;??_);_(@_)">
                  <c:v>952.00371847985321</c:v>
                </c:pt>
                <c:pt idx="242" formatCode="_(&quot;$&quot;* #,##0_);_(&quot;$&quot;* \(#,##0\);_(&quot;$&quot;* &quot;-&quot;??_);_(@_)">
                  <c:v>952.00371847985321</c:v>
                </c:pt>
                <c:pt idx="243" formatCode="_(&quot;$&quot;* #,##0_);_(&quot;$&quot;* \(#,##0\);_(&quot;$&quot;* &quot;-&quot;??_);_(@_)">
                  <c:v>952.00371847985321</c:v>
                </c:pt>
                <c:pt idx="244" formatCode="_(&quot;$&quot;* #,##0_);_(&quot;$&quot;* \(#,##0\);_(&quot;$&quot;* &quot;-&quot;??_);_(@_)">
                  <c:v>952.00371847985321</c:v>
                </c:pt>
                <c:pt idx="245" formatCode="_(&quot;$&quot;* #,##0_);_(&quot;$&quot;* \(#,##0\);_(&quot;$&quot;* &quot;-&quot;??_);_(@_)">
                  <c:v>952.00371847985321</c:v>
                </c:pt>
                <c:pt idx="246" formatCode="_(&quot;$&quot;* #,##0_);_(&quot;$&quot;* \(#,##0\);_(&quot;$&quot;* &quot;-&quot;??_);_(@_)">
                  <c:v>952.00371847985321</c:v>
                </c:pt>
                <c:pt idx="247" formatCode="_(&quot;$&quot;* #,##0_);_(&quot;$&quot;* \(#,##0\);_(&quot;$&quot;* &quot;-&quot;??_);_(@_)">
                  <c:v>952.00371847985321</c:v>
                </c:pt>
                <c:pt idx="248" formatCode="_(&quot;$&quot;* #,##0_);_(&quot;$&quot;* \(#,##0\);_(&quot;$&quot;* &quot;-&quot;??_);_(@_)">
                  <c:v>952.00371847985321</c:v>
                </c:pt>
                <c:pt idx="249" formatCode="_(&quot;$&quot;* #,##0_);_(&quot;$&quot;* \(#,##0\);_(&quot;$&quot;* &quot;-&quot;??_);_(@_)">
                  <c:v>952.00371847985321</c:v>
                </c:pt>
                <c:pt idx="250" formatCode="_(&quot;$&quot;* #,##0_);_(&quot;$&quot;* \(#,##0\);_(&quot;$&quot;* &quot;-&quot;??_);_(@_)">
                  <c:v>952.00371847985321</c:v>
                </c:pt>
                <c:pt idx="251" formatCode="_(&quot;$&quot;* #,##0_);_(&quot;$&quot;* \(#,##0\);_(&quot;$&quot;* &quot;-&quot;??_);_(@_)">
                  <c:v>952.00371847985321</c:v>
                </c:pt>
                <c:pt idx="252" formatCode="_(&quot;$&quot;* #,##0_);_(&quot;$&quot;* \(#,##0\);_(&quot;$&quot;* &quot;-&quot;??_);_(@_)">
                  <c:v>999.60390440384595</c:v>
                </c:pt>
                <c:pt idx="253" formatCode="_(&quot;$&quot;* #,##0_);_(&quot;$&quot;* \(#,##0\);_(&quot;$&quot;* &quot;-&quot;??_);_(@_)">
                  <c:v>999.60390440384595</c:v>
                </c:pt>
                <c:pt idx="254" formatCode="_(&quot;$&quot;* #,##0_);_(&quot;$&quot;* \(#,##0\);_(&quot;$&quot;* &quot;-&quot;??_);_(@_)">
                  <c:v>999.60390440384595</c:v>
                </c:pt>
                <c:pt idx="255" formatCode="_(&quot;$&quot;* #,##0_);_(&quot;$&quot;* \(#,##0\);_(&quot;$&quot;* &quot;-&quot;??_);_(@_)">
                  <c:v>999.60390440384595</c:v>
                </c:pt>
                <c:pt idx="256" formatCode="_(&quot;$&quot;* #,##0_);_(&quot;$&quot;* \(#,##0\);_(&quot;$&quot;* &quot;-&quot;??_);_(@_)">
                  <c:v>999.60390440384595</c:v>
                </c:pt>
                <c:pt idx="257" formatCode="_(&quot;$&quot;* #,##0_);_(&quot;$&quot;* \(#,##0\);_(&quot;$&quot;* &quot;-&quot;??_);_(@_)">
                  <c:v>999.60390440384595</c:v>
                </c:pt>
                <c:pt idx="258" formatCode="_(&quot;$&quot;* #,##0_);_(&quot;$&quot;* \(#,##0\);_(&quot;$&quot;* &quot;-&quot;??_);_(@_)">
                  <c:v>999.60390440384595</c:v>
                </c:pt>
                <c:pt idx="259" formatCode="_(&quot;$&quot;* #,##0_);_(&quot;$&quot;* \(#,##0\);_(&quot;$&quot;* &quot;-&quot;??_);_(@_)">
                  <c:v>999.60390440384595</c:v>
                </c:pt>
                <c:pt idx="260" formatCode="_(&quot;$&quot;* #,##0_);_(&quot;$&quot;* \(#,##0\);_(&quot;$&quot;* &quot;-&quot;??_);_(@_)">
                  <c:v>999.60390440384595</c:v>
                </c:pt>
                <c:pt idx="261" formatCode="_(&quot;$&quot;* #,##0_);_(&quot;$&quot;* \(#,##0\);_(&quot;$&quot;* &quot;-&quot;??_);_(@_)">
                  <c:v>999.60390440384595</c:v>
                </c:pt>
                <c:pt idx="262" formatCode="_(&quot;$&quot;* #,##0_);_(&quot;$&quot;* \(#,##0\);_(&quot;$&quot;* &quot;-&quot;??_);_(@_)">
                  <c:v>999.60390440384595</c:v>
                </c:pt>
                <c:pt idx="263" formatCode="_(&quot;$&quot;* #,##0_);_(&quot;$&quot;* \(#,##0\);_(&quot;$&quot;* &quot;-&quot;??_);_(@_)">
                  <c:v>999.60390440384595</c:v>
                </c:pt>
                <c:pt idx="264" formatCode="_(&quot;$&quot;* #,##0_);_(&quot;$&quot;* \(#,##0\);_(&quot;$&quot;* &quot;-&quot;??_);_(@_)">
                  <c:v>1049.5840996240383</c:v>
                </c:pt>
                <c:pt idx="265" formatCode="_(&quot;$&quot;* #,##0_);_(&quot;$&quot;* \(#,##0\);_(&quot;$&quot;* &quot;-&quot;??_);_(@_)">
                  <c:v>1049.5840996240383</c:v>
                </c:pt>
                <c:pt idx="266" formatCode="_(&quot;$&quot;* #,##0_);_(&quot;$&quot;* \(#,##0\);_(&quot;$&quot;* &quot;-&quot;??_);_(@_)">
                  <c:v>1049.5840996240383</c:v>
                </c:pt>
                <c:pt idx="267" formatCode="_(&quot;$&quot;* #,##0_);_(&quot;$&quot;* \(#,##0\);_(&quot;$&quot;* &quot;-&quot;??_);_(@_)">
                  <c:v>1049.5840996240383</c:v>
                </c:pt>
                <c:pt idx="268" formatCode="_(&quot;$&quot;* #,##0_);_(&quot;$&quot;* \(#,##0\);_(&quot;$&quot;* &quot;-&quot;??_);_(@_)">
                  <c:v>1049.5840996240383</c:v>
                </c:pt>
                <c:pt idx="269" formatCode="_(&quot;$&quot;* #,##0_);_(&quot;$&quot;* \(#,##0\);_(&quot;$&quot;* &quot;-&quot;??_);_(@_)">
                  <c:v>1049.5840996240383</c:v>
                </c:pt>
                <c:pt idx="270" formatCode="_(&quot;$&quot;* #,##0_);_(&quot;$&quot;* \(#,##0\);_(&quot;$&quot;* &quot;-&quot;??_);_(@_)">
                  <c:v>1049.5840996240383</c:v>
                </c:pt>
                <c:pt idx="271" formatCode="_(&quot;$&quot;* #,##0_);_(&quot;$&quot;* \(#,##0\);_(&quot;$&quot;* &quot;-&quot;??_);_(@_)">
                  <c:v>1049.5840996240383</c:v>
                </c:pt>
                <c:pt idx="272" formatCode="_(&quot;$&quot;* #,##0_);_(&quot;$&quot;* \(#,##0\);_(&quot;$&quot;* &quot;-&quot;??_);_(@_)">
                  <c:v>1049.5840996240383</c:v>
                </c:pt>
                <c:pt idx="273" formatCode="_(&quot;$&quot;* #,##0_);_(&quot;$&quot;* \(#,##0\);_(&quot;$&quot;* &quot;-&quot;??_);_(@_)">
                  <c:v>1049.5840996240383</c:v>
                </c:pt>
                <c:pt idx="274" formatCode="_(&quot;$&quot;* #,##0_);_(&quot;$&quot;* \(#,##0\);_(&quot;$&quot;* &quot;-&quot;??_);_(@_)">
                  <c:v>1049.5840996240383</c:v>
                </c:pt>
                <c:pt idx="275" formatCode="_(&quot;$&quot;* #,##0_);_(&quot;$&quot;* \(#,##0\);_(&quot;$&quot;* &quot;-&quot;??_);_(@_)">
                  <c:v>1049.5840996240383</c:v>
                </c:pt>
                <c:pt idx="276" formatCode="_(&quot;$&quot;* #,##0_);_(&quot;$&quot;* \(#,##0\);_(&quot;$&quot;* &quot;-&quot;??_);_(@_)">
                  <c:v>1102.0633046052403</c:v>
                </c:pt>
                <c:pt idx="277" formatCode="_(&quot;$&quot;* #,##0_);_(&quot;$&quot;* \(#,##0\);_(&quot;$&quot;* &quot;-&quot;??_);_(@_)">
                  <c:v>1102.0633046052403</c:v>
                </c:pt>
                <c:pt idx="278" formatCode="_(&quot;$&quot;* #,##0_);_(&quot;$&quot;* \(#,##0\);_(&quot;$&quot;* &quot;-&quot;??_);_(@_)">
                  <c:v>1102.0633046052403</c:v>
                </c:pt>
                <c:pt idx="279" formatCode="_(&quot;$&quot;* #,##0_);_(&quot;$&quot;* \(#,##0\);_(&quot;$&quot;* &quot;-&quot;??_);_(@_)">
                  <c:v>1102.0633046052403</c:v>
                </c:pt>
                <c:pt idx="280" formatCode="_(&quot;$&quot;* #,##0_);_(&quot;$&quot;* \(#,##0\);_(&quot;$&quot;* &quot;-&quot;??_);_(@_)">
                  <c:v>1102.0633046052403</c:v>
                </c:pt>
                <c:pt idx="281" formatCode="_(&quot;$&quot;* #,##0_);_(&quot;$&quot;* \(#,##0\);_(&quot;$&quot;* &quot;-&quot;??_);_(@_)">
                  <c:v>1102.0633046052403</c:v>
                </c:pt>
                <c:pt idx="282" formatCode="_(&quot;$&quot;* #,##0_);_(&quot;$&quot;* \(#,##0\);_(&quot;$&quot;* &quot;-&quot;??_);_(@_)">
                  <c:v>1102.0633046052403</c:v>
                </c:pt>
                <c:pt idx="283" formatCode="_(&quot;$&quot;* #,##0_);_(&quot;$&quot;* \(#,##0\);_(&quot;$&quot;* &quot;-&quot;??_);_(@_)">
                  <c:v>1102.0633046052403</c:v>
                </c:pt>
                <c:pt idx="284" formatCode="_(&quot;$&quot;* #,##0_);_(&quot;$&quot;* \(#,##0\);_(&quot;$&quot;* &quot;-&quot;??_);_(@_)">
                  <c:v>1102.0633046052403</c:v>
                </c:pt>
                <c:pt idx="285" formatCode="_(&quot;$&quot;* #,##0_);_(&quot;$&quot;* \(#,##0\);_(&quot;$&quot;* &quot;-&quot;??_);_(@_)">
                  <c:v>1102.0633046052403</c:v>
                </c:pt>
                <c:pt idx="286" formatCode="_(&quot;$&quot;* #,##0_);_(&quot;$&quot;* \(#,##0\);_(&quot;$&quot;* &quot;-&quot;??_);_(@_)">
                  <c:v>1102.0633046052403</c:v>
                </c:pt>
                <c:pt idx="287" formatCode="_(&quot;$&quot;* #,##0_);_(&quot;$&quot;* \(#,##0\);_(&quot;$&quot;* &quot;-&quot;??_);_(@_)">
                  <c:v>1102.0633046052403</c:v>
                </c:pt>
                <c:pt idx="288" formatCode="_(&quot;$&quot;* #,##0_);_(&quot;$&quot;* \(#,##0\);_(&quot;$&quot;* &quot;-&quot;??_);_(@_)">
                  <c:v>1157.1664698355023</c:v>
                </c:pt>
                <c:pt idx="289" formatCode="_(&quot;$&quot;* #,##0_);_(&quot;$&quot;* \(#,##0\);_(&quot;$&quot;* &quot;-&quot;??_);_(@_)">
                  <c:v>1157.1664698355023</c:v>
                </c:pt>
                <c:pt idx="290" formatCode="_(&quot;$&quot;* #,##0_);_(&quot;$&quot;* \(#,##0\);_(&quot;$&quot;* &quot;-&quot;??_);_(@_)">
                  <c:v>1157.1664698355023</c:v>
                </c:pt>
                <c:pt idx="291" formatCode="_(&quot;$&quot;* #,##0_);_(&quot;$&quot;* \(#,##0\);_(&quot;$&quot;* &quot;-&quot;??_);_(@_)">
                  <c:v>1157.1664698355023</c:v>
                </c:pt>
                <c:pt idx="292" formatCode="_(&quot;$&quot;* #,##0_);_(&quot;$&quot;* \(#,##0\);_(&quot;$&quot;* &quot;-&quot;??_);_(@_)">
                  <c:v>1157.1664698355023</c:v>
                </c:pt>
                <c:pt idx="293" formatCode="_(&quot;$&quot;* #,##0_);_(&quot;$&quot;* \(#,##0\);_(&quot;$&quot;* &quot;-&quot;??_);_(@_)">
                  <c:v>1157.1664698355023</c:v>
                </c:pt>
                <c:pt idx="294" formatCode="_(&quot;$&quot;* #,##0_);_(&quot;$&quot;* \(#,##0\);_(&quot;$&quot;* &quot;-&quot;??_);_(@_)">
                  <c:v>1157.1664698355023</c:v>
                </c:pt>
                <c:pt idx="295" formatCode="_(&quot;$&quot;* #,##0_);_(&quot;$&quot;* \(#,##0\);_(&quot;$&quot;* &quot;-&quot;??_);_(@_)">
                  <c:v>1157.1664698355023</c:v>
                </c:pt>
                <c:pt idx="296" formatCode="_(&quot;$&quot;* #,##0_);_(&quot;$&quot;* \(#,##0\);_(&quot;$&quot;* &quot;-&quot;??_);_(@_)">
                  <c:v>1157.1664698355023</c:v>
                </c:pt>
                <c:pt idx="297" formatCode="_(&quot;$&quot;* #,##0_);_(&quot;$&quot;* \(#,##0\);_(&quot;$&quot;* &quot;-&quot;??_);_(@_)">
                  <c:v>1157.1664698355023</c:v>
                </c:pt>
                <c:pt idx="298" formatCode="_(&quot;$&quot;* #,##0_);_(&quot;$&quot;* \(#,##0\);_(&quot;$&quot;* &quot;-&quot;??_);_(@_)">
                  <c:v>1157.1664698355023</c:v>
                </c:pt>
                <c:pt idx="299" formatCode="_(&quot;$&quot;* #,##0_);_(&quot;$&quot;* \(#,##0\);_(&quot;$&quot;* &quot;-&quot;??_);_(@_)">
                  <c:v>1157.1664698355023</c:v>
                </c:pt>
                <c:pt idx="300" formatCode="_(&quot;$&quot;* #,##0_);_(&quot;$&quot;* \(#,##0\);_(&quot;$&quot;* &quot;-&quot;??_);_(@_)">
                  <c:v>1215.0247933272774</c:v>
                </c:pt>
                <c:pt idx="301" formatCode="_(&quot;$&quot;* #,##0_);_(&quot;$&quot;* \(#,##0\);_(&quot;$&quot;* &quot;-&quot;??_);_(@_)">
                  <c:v>1215.0247933272774</c:v>
                </c:pt>
                <c:pt idx="302" formatCode="_(&quot;$&quot;* #,##0_);_(&quot;$&quot;* \(#,##0\);_(&quot;$&quot;* &quot;-&quot;??_);_(@_)">
                  <c:v>1215.0247933272774</c:v>
                </c:pt>
                <c:pt idx="303" formatCode="_(&quot;$&quot;* #,##0_);_(&quot;$&quot;* \(#,##0\);_(&quot;$&quot;* &quot;-&quot;??_);_(@_)">
                  <c:v>1215.0247933272774</c:v>
                </c:pt>
                <c:pt idx="304" formatCode="_(&quot;$&quot;* #,##0_);_(&quot;$&quot;* \(#,##0\);_(&quot;$&quot;* &quot;-&quot;??_);_(@_)">
                  <c:v>1215.0247933272774</c:v>
                </c:pt>
                <c:pt idx="305" formatCode="_(&quot;$&quot;* #,##0_);_(&quot;$&quot;* \(#,##0\);_(&quot;$&quot;* &quot;-&quot;??_);_(@_)">
                  <c:v>1215.0247933272774</c:v>
                </c:pt>
                <c:pt idx="306" formatCode="_(&quot;$&quot;* #,##0_);_(&quot;$&quot;* \(#,##0\);_(&quot;$&quot;* &quot;-&quot;??_);_(@_)">
                  <c:v>1215.0247933272774</c:v>
                </c:pt>
                <c:pt idx="307" formatCode="_(&quot;$&quot;* #,##0_);_(&quot;$&quot;* \(#,##0\);_(&quot;$&quot;* &quot;-&quot;??_);_(@_)">
                  <c:v>1215.0247933272774</c:v>
                </c:pt>
                <c:pt idx="308" formatCode="_(&quot;$&quot;* #,##0_);_(&quot;$&quot;* \(#,##0\);_(&quot;$&quot;* &quot;-&quot;??_);_(@_)">
                  <c:v>1215.0247933272774</c:v>
                </c:pt>
                <c:pt idx="309" formatCode="_(&quot;$&quot;* #,##0_);_(&quot;$&quot;* \(#,##0\);_(&quot;$&quot;* &quot;-&quot;??_);_(@_)">
                  <c:v>1215.0247933272774</c:v>
                </c:pt>
                <c:pt idx="310" formatCode="_(&quot;$&quot;* #,##0_);_(&quot;$&quot;* \(#,##0\);_(&quot;$&quot;* &quot;-&quot;??_);_(@_)">
                  <c:v>1215.0247933272774</c:v>
                </c:pt>
                <c:pt idx="311" formatCode="_(&quot;$&quot;* #,##0_);_(&quot;$&quot;* \(#,##0\);_(&quot;$&quot;* &quot;-&quot;??_);_(@_)">
                  <c:v>1215.0247933272774</c:v>
                </c:pt>
                <c:pt idx="312" formatCode="_(&quot;$&quot;* #,##0_);_(&quot;$&quot;* \(#,##0\);_(&quot;$&quot;* &quot;-&quot;??_);_(@_)">
                  <c:v>1275.7760329936414</c:v>
                </c:pt>
                <c:pt idx="313" formatCode="_(&quot;$&quot;* #,##0_);_(&quot;$&quot;* \(#,##0\);_(&quot;$&quot;* &quot;-&quot;??_);_(@_)">
                  <c:v>1275.7760329936414</c:v>
                </c:pt>
                <c:pt idx="314" formatCode="_(&quot;$&quot;* #,##0_);_(&quot;$&quot;* \(#,##0\);_(&quot;$&quot;* &quot;-&quot;??_);_(@_)">
                  <c:v>1275.7760329936414</c:v>
                </c:pt>
                <c:pt idx="315" formatCode="_(&quot;$&quot;* #,##0_);_(&quot;$&quot;* \(#,##0\);_(&quot;$&quot;* &quot;-&quot;??_);_(@_)">
                  <c:v>1275.7760329936414</c:v>
                </c:pt>
                <c:pt idx="316" formatCode="_(&quot;$&quot;* #,##0_);_(&quot;$&quot;* \(#,##0\);_(&quot;$&quot;* &quot;-&quot;??_);_(@_)">
                  <c:v>1275.7760329936414</c:v>
                </c:pt>
                <c:pt idx="317" formatCode="_(&quot;$&quot;* #,##0_);_(&quot;$&quot;* \(#,##0\);_(&quot;$&quot;* &quot;-&quot;??_);_(@_)">
                  <c:v>1275.7760329936414</c:v>
                </c:pt>
                <c:pt idx="318" formatCode="_(&quot;$&quot;* #,##0_);_(&quot;$&quot;* \(#,##0\);_(&quot;$&quot;* &quot;-&quot;??_);_(@_)">
                  <c:v>1275.7760329936414</c:v>
                </c:pt>
                <c:pt idx="319" formatCode="_(&quot;$&quot;* #,##0_);_(&quot;$&quot;* \(#,##0\);_(&quot;$&quot;* &quot;-&quot;??_);_(@_)">
                  <c:v>1275.7760329936414</c:v>
                </c:pt>
                <c:pt idx="320" formatCode="_(&quot;$&quot;* #,##0_);_(&quot;$&quot;* \(#,##0\);_(&quot;$&quot;* &quot;-&quot;??_);_(@_)">
                  <c:v>1275.7760329936414</c:v>
                </c:pt>
                <c:pt idx="321" formatCode="_(&quot;$&quot;* #,##0_);_(&quot;$&quot;* \(#,##0\);_(&quot;$&quot;* &quot;-&quot;??_);_(@_)">
                  <c:v>1275.7760329936414</c:v>
                </c:pt>
                <c:pt idx="322" formatCode="_(&quot;$&quot;* #,##0_);_(&quot;$&quot;* \(#,##0\);_(&quot;$&quot;* &quot;-&quot;??_);_(@_)">
                  <c:v>1275.7760329936414</c:v>
                </c:pt>
                <c:pt idx="323" formatCode="_(&quot;$&quot;* #,##0_);_(&quot;$&quot;* \(#,##0\);_(&quot;$&quot;* &quot;-&quot;??_);_(@_)">
                  <c:v>1275.7760329936414</c:v>
                </c:pt>
                <c:pt idx="324" formatCode="_(&quot;$&quot;* #,##0_);_(&quot;$&quot;* \(#,##0\);_(&quot;$&quot;* &quot;-&quot;??_);_(@_)">
                  <c:v>1339.5648346433236</c:v>
                </c:pt>
                <c:pt idx="325" formatCode="_(&quot;$&quot;* #,##0_);_(&quot;$&quot;* \(#,##0\);_(&quot;$&quot;* &quot;-&quot;??_);_(@_)">
                  <c:v>1339.5648346433236</c:v>
                </c:pt>
                <c:pt idx="326" formatCode="_(&quot;$&quot;* #,##0_);_(&quot;$&quot;* \(#,##0\);_(&quot;$&quot;* &quot;-&quot;??_);_(@_)">
                  <c:v>1339.5648346433236</c:v>
                </c:pt>
                <c:pt idx="327" formatCode="_(&quot;$&quot;* #,##0_);_(&quot;$&quot;* \(#,##0\);_(&quot;$&quot;* &quot;-&quot;??_);_(@_)">
                  <c:v>1339.5648346433236</c:v>
                </c:pt>
                <c:pt idx="328" formatCode="_(&quot;$&quot;* #,##0_);_(&quot;$&quot;* \(#,##0\);_(&quot;$&quot;* &quot;-&quot;??_);_(@_)">
                  <c:v>1339.5648346433236</c:v>
                </c:pt>
                <c:pt idx="329" formatCode="_(&quot;$&quot;* #,##0_);_(&quot;$&quot;* \(#,##0\);_(&quot;$&quot;* &quot;-&quot;??_);_(@_)">
                  <c:v>1339.5648346433236</c:v>
                </c:pt>
                <c:pt idx="330" formatCode="_(&quot;$&quot;* #,##0_);_(&quot;$&quot;* \(#,##0\);_(&quot;$&quot;* &quot;-&quot;??_);_(@_)">
                  <c:v>1339.5648346433236</c:v>
                </c:pt>
                <c:pt idx="331" formatCode="_(&quot;$&quot;* #,##0_);_(&quot;$&quot;* \(#,##0\);_(&quot;$&quot;* &quot;-&quot;??_);_(@_)">
                  <c:v>1339.5648346433236</c:v>
                </c:pt>
                <c:pt idx="332" formatCode="_(&quot;$&quot;* #,##0_);_(&quot;$&quot;* \(#,##0\);_(&quot;$&quot;* &quot;-&quot;??_);_(@_)">
                  <c:v>1339.5648346433236</c:v>
                </c:pt>
                <c:pt idx="333" formatCode="_(&quot;$&quot;* #,##0_);_(&quot;$&quot;* \(#,##0\);_(&quot;$&quot;* &quot;-&quot;??_);_(@_)">
                  <c:v>1339.5648346433236</c:v>
                </c:pt>
                <c:pt idx="334" formatCode="_(&quot;$&quot;* #,##0_);_(&quot;$&quot;* \(#,##0\);_(&quot;$&quot;* &quot;-&quot;??_);_(@_)">
                  <c:v>1339.5648346433236</c:v>
                </c:pt>
                <c:pt idx="335" formatCode="_(&quot;$&quot;* #,##0_);_(&quot;$&quot;* \(#,##0\);_(&quot;$&quot;* &quot;-&quot;??_);_(@_)">
                  <c:v>1339.5648346433236</c:v>
                </c:pt>
                <c:pt idx="336" formatCode="_(&quot;$&quot;* #,##0_);_(&quot;$&quot;* \(#,##0\);_(&quot;$&quot;* &quot;-&quot;??_);_(@_)">
                  <c:v>1406.5430763754898</c:v>
                </c:pt>
                <c:pt idx="337" formatCode="_(&quot;$&quot;* #,##0_);_(&quot;$&quot;* \(#,##0\);_(&quot;$&quot;* &quot;-&quot;??_);_(@_)">
                  <c:v>1406.5430763754898</c:v>
                </c:pt>
                <c:pt idx="338" formatCode="_(&quot;$&quot;* #,##0_);_(&quot;$&quot;* \(#,##0\);_(&quot;$&quot;* &quot;-&quot;??_);_(@_)">
                  <c:v>1406.5430763754898</c:v>
                </c:pt>
                <c:pt idx="339" formatCode="_(&quot;$&quot;* #,##0_);_(&quot;$&quot;* \(#,##0\);_(&quot;$&quot;* &quot;-&quot;??_);_(@_)">
                  <c:v>1406.5430763754898</c:v>
                </c:pt>
                <c:pt idx="340" formatCode="_(&quot;$&quot;* #,##0_);_(&quot;$&quot;* \(#,##0\);_(&quot;$&quot;* &quot;-&quot;??_);_(@_)">
                  <c:v>1406.5430763754898</c:v>
                </c:pt>
                <c:pt idx="341" formatCode="_(&quot;$&quot;* #,##0_);_(&quot;$&quot;* \(#,##0\);_(&quot;$&quot;* &quot;-&quot;??_);_(@_)">
                  <c:v>1406.5430763754898</c:v>
                </c:pt>
                <c:pt idx="342" formatCode="_(&quot;$&quot;* #,##0_);_(&quot;$&quot;* \(#,##0\);_(&quot;$&quot;* &quot;-&quot;??_);_(@_)">
                  <c:v>1406.5430763754898</c:v>
                </c:pt>
                <c:pt idx="343" formatCode="_(&quot;$&quot;* #,##0_);_(&quot;$&quot;* \(#,##0\);_(&quot;$&quot;* &quot;-&quot;??_);_(@_)">
                  <c:v>1406.5430763754898</c:v>
                </c:pt>
                <c:pt idx="344" formatCode="_(&quot;$&quot;* #,##0_);_(&quot;$&quot;* \(#,##0\);_(&quot;$&quot;* &quot;-&quot;??_);_(@_)">
                  <c:v>1406.5430763754898</c:v>
                </c:pt>
                <c:pt idx="345" formatCode="_(&quot;$&quot;* #,##0_);_(&quot;$&quot;* \(#,##0\);_(&quot;$&quot;* &quot;-&quot;??_);_(@_)">
                  <c:v>1406.5430763754898</c:v>
                </c:pt>
                <c:pt idx="346" formatCode="_(&quot;$&quot;* #,##0_);_(&quot;$&quot;* \(#,##0\);_(&quot;$&quot;* &quot;-&quot;??_);_(@_)">
                  <c:v>1406.5430763754898</c:v>
                </c:pt>
                <c:pt idx="347" formatCode="_(&quot;$&quot;* #,##0_);_(&quot;$&quot;* \(#,##0\);_(&quot;$&quot;* &quot;-&quot;??_);_(@_)">
                  <c:v>1406.5430763754898</c:v>
                </c:pt>
                <c:pt idx="348" formatCode="_(&quot;$&quot;* #,##0_);_(&quot;$&quot;* \(#,##0\);_(&quot;$&quot;* &quot;-&quot;??_);_(@_)">
                  <c:v>1476.8702301942644</c:v>
                </c:pt>
                <c:pt idx="349" formatCode="_(&quot;$&quot;* #,##0_);_(&quot;$&quot;* \(#,##0\);_(&quot;$&quot;* &quot;-&quot;??_);_(@_)">
                  <c:v>1476.8702301942644</c:v>
                </c:pt>
                <c:pt idx="350" formatCode="_(&quot;$&quot;* #,##0_);_(&quot;$&quot;* \(#,##0\);_(&quot;$&quot;* &quot;-&quot;??_);_(@_)">
                  <c:v>1476.8702301942644</c:v>
                </c:pt>
                <c:pt idx="351" formatCode="_(&quot;$&quot;* #,##0_);_(&quot;$&quot;* \(#,##0\);_(&quot;$&quot;* &quot;-&quot;??_);_(@_)">
                  <c:v>1476.8702301942644</c:v>
                </c:pt>
                <c:pt idx="352" formatCode="_(&quot;$&quot;* #,##0_);_(&quot;$&quot;* \(#,##0\);_(&quot;$&quot;* &quot;-&quot;??_);_(@_)">
                  <c:v>1476.8702301942644</c:v>
                </c:pt>
                <c:pt idx="353" formatCode="_(&quot;$&quot;* #,##0_);_(&quot;$&quot;* \(#,##0\);_(&quot;$&quot;* &quot;-&quot;??_);_(@_)">
                  <c:v>1476.8702301942644</c:v>
                </c:pt>
                <c:pt idx="354" formatCode="_(&quot;$&quot;* #,##0_);_(&quot;$&quot;* \(#,##0\);_(&quot;$&quot;* &quot;-&quot;??_);_(@_)">
                  <c:v>1476.8702301942644</c:v>
                </c:pt>
                <c:pt idx="355" formatCode="_(&quot;$&quot;* #,##0_);_(&quot;$&quot;* \(#,##0\);_(&quot;$&quot;* &quot;-&quot;??_);_(@_)">
                  <c:v>1476.8702301942644</c:v>
                </c:pt>
                <c:pt idx="356" formatCode="_(&quot;$&quot;* #,##0_);_(&quot;$&quot;* \(#,##0\);_(&quot;$&quot;* &quot;-&quot;??_);_(@_)">
                  <c:v>1476.8702301942644</c:v>
                </c:pt>
                <c:pt idx="357" formatCode="_(&quot;$&quot;* #,##0_);_(&quot;$&quot;* \(#,##0\);_(&quot;$&quot;* &quot;-&quot;??_);_(@_)">
                  <c:v>1476.8702301942644</c:v>
                </c:pt>
                <c:pt idx="358" formatCode="_(&quot;$&quot;* #,##0_);_(&quot;$&quot;* \(#,##0\);_(&quot;$&quot;* &quot;-&quot;??_);_(@_)">
                  <c:v>1476.8702301942644</c:v>
                </c:pt>
                <c:pt idx="359" formatCode="_(&quot;$&quot;* #,##0_);_(&quot;$&quot;* \(#,##0\);_(&quot;$&quot;* &quot;-&quot;??_);_(@_)">
                  <c:v>1476.8702301942644</c:v>
                </c:pt>
                <c:pt idx="360" formatCode="_(&quot;$&quot;* #,##0_);_(&quot;$&quot;* \(#,##0\);_(&quot;$&quot;* &quot;-&quot;??_);_(@_)">
                  <c:v>1550.7137417039778</c:v>
                </c:pt>
                <c:pt idx="361" formatCode="_(&quot;$&quot;* #,##0_);_(&quot;$&quot;* \(#,##0\);_(&quot;$&quot;* &quot;-&quot;??_);_(@_)">
                  <c:v>1550.7137417039778</c:v>
                </c:pt>
                <c:pt idx="362" formatCode="_(&quot;$&quot;* #,##0_);_(&quot;$&quot;* \(#,##0\);_(&quot;$&quot;* &quot;-&quot;??_);_(@_)">
                  <c:v>1550.7137417039778</c:v>
                </c:pt>
                <c:pt idx="363" formatCode="_(&quot;$&quot;* #,##0_);_(&quot;$&quot;* \(#,##0\);_(&quot;$&quot;* &quot;-&quot;??_);_(@_)">
                  <c:v>1550.7137417039778</c:v>
                </c:pt>
                <c:pt idx="364" formatCode="_(&quot;$&quot;* #,##0_);_(&quot;$&quot;* \(#,##0\);_(&quot;$&quot;* &quot;-&quot;??_);_(@_)">
                  <c:v>1550.7137417039778</c:v>
                </c:pt>
                <c:pt idx="365" formatCode="_(&quot;$&quot;* #,##0_);_(&quot;$&quot;* \(#,##0\);_(&quot;$&quot;* &quot;-&quot;??_);_(@_)">
                  <c:v>1550.7137417039778</c:v>
                </c:pt>
                <c:pt idx="366" formatCode="_(&quot;$&quot;* #,##0_);_(&quot;$&quot;* \(#,##0\);_(&quot;$&quot;* &quot;-&quot;??_);_(@_)">
                  <c:v>1550.7137417039778</c:v>
                </c:pt>
                <c:pt idx="367" formatCode="_(&quot;$&quot;* #,##0_);_(&quot;$&quot;* \(#,##0\);_(&quot;$&quot;* &quot;-&quot;??_);_(@_)">
                  <c:v>1550.7137417039778</c:v>
                </c:pt>
                <c:pt idx="368" formatCode="_(&quot;$&quot;* #,##0_);_(&quot;$&quot;* \(#,##0\);_(&quot;$&quot;* &quot;-&quot;??_);_(@_)">
                  <c:v>1550.7137417039778</c:v>
                </c:pt>
                <c:pt idx="369" formatCode="_(&quot;$&quot;* #,##0_);_(&quot;$&quot;* \(#,##0\);_(&quot;$&quot;* &quot;-&quot;??_);_(@_)">
                  <c:v>1550.7137417039778</c:v>
                </c:pt>
                <c:pt idx="370" formatCode="_(&quot;$&quot;* #,##0_);_(&quot;$&quot;* \(#,##0\);_(&quot;$&quot;* &quot;-&quot;??_);_(@_)">
                  <c:v>1550.7137417039778</c:v>
                </c:pt>
                <c:pt idx="371" formatCode="_(&quot;$&quot;* #,##0_);_(&quot;$&quot;* \(#,##0\);_(&quot;$&quot;* &quot;-&quot;??_);_(@_)">
                  <c:v>1550.7137417039778</c:v>
                </c:pt>
                <c:pt idx="372" formatCode="_(&quot;$&quot;* #,##0_);_(&quot;$&quot;* \(#,##0\);_(&quot;$&quot;* &quot;-&quot;??_);_(@_)">
                  <c:v>1628.2494287891768</c:v>
                </c:pt>
                <c:pt idx="373" formatCode="_(&quot;$&quot;* #,##0_);_(&quot;$&quot;* \(#,##0\);_(&quot;$&quot;* &quot;-&quot;??_);_(@_)">
                  <c:v>1628.2494287891768</c:v>
                </c:pt>
                <c:pt idx="374" formatCode="_(&quot;$&quot;* #,##0_);_(&quot;$&quot;* \(#,##0\);_(&quot;$&quot;* &quot;-&quot;??_);_(@_)">
                  <c:v>1628.2494287891768</c:v>
                </c:pt>
                <c:pt idx="375" formatCode="_(&quot;$&quot;* #,##0_);_(&quot;$&quot;* \(#,##0\);_(&quot;$&quot;* &quot;-&quot;??_);_(@_)">
                  <c:v>1628.2494287891768</c:v>
                </c:pt>
                <c:pt idx="376" formatCode="_(&quot;$&quot;* #,##0_);_(&quot;$&quot;* \(#,##0\);_(&quot;$&quot;* &quot;-&quot;??_);_(@_)">
                  <c:v>1628.2494287891768</c:v>
                </c:pt>
                <c:pt idx="377" formatCode="_(&quot;$&quot;* #,##0_);_(&quot;$&quot;* \(#,##0\);_(&quot;$&quot;* &quot;-&quot;??_);_(@_)">
                  <c:v>1628.2494287891768</c:v>
                </c:pt>
                <c:pt idx="378" formatCode="_(&quot;$&quot;* #,##0_);_(&quot;$&quot;* \(#,##0\);_(&quot;$&quot;* &quot;-&quot;??_);_(@_)">
                  <c:v>1628.2494287891768</c:v>
                </c:pt>
                <c:pt idx="379" formatCode="_(&quot;$&quot;* #,##0_);_(&quot;$&quot;* \(#,##0\);_(&quot;$&quot;* &quot;-&quot;??_);_(@_)">
                  <c:v>1628.2494287891768</c:v>
                </c:pt>
                <c:pt idx="380" formatCode="_(&quot;$&quot;* #,##0_);_(&quot;$&quot;* \(#,##0\);_(&quot;$&quot;* &quot;-&quot;??_);_(@_)">
                  <c:v>1628.2494287891768</c:v>
                </c:pt>
                <c:pt idx="381" formatCode="_(&quot;$&quot;* #,##0_);_(&quot;$&quot;* \(#,##0\);_(&quot;$&quot;* &quot;-&quot;??_);_(@_)">
                  <c:v>1628.2494287891768</c:v>
                </c:pt>
                <c:pt idx="382" formatCode="_(&quot;$&quot;* #,##0_);_(&quot;$&quot;* \(#,##0\);_(&quot;$&quot;* &quot;-&quot;??_);_(@_)">
                  <c:v>1628.2494287891768</c:v>
                </c:pt>
                <c:pt idx="383" formatCode="_(&quot;$&quot;* #,##0_);_(&quot;$&quot;* \(#,##0\);_(&quot;$&quot;* &quot;-&quot;??_);_(@_)">
                  <c:v>1628.2494287891768</c:v>
                </c:pt>
                <c:pt idx="384" formatCode="_(&quot;$&quot;* #,##0_);_(&quot;$&quot;* \(#,##0\);_(&quot;$&quot;* &quot;-&quot;??_);_(@_)">
                  <c:v>1709.6619002286357</c:v>
                </c:pt>
                <c:pt idx="385" formatCode="_(&quot;$&quot;* #,##0_);_(&quot;$&quot;* \(#,##0\);_(&quot;$&quot;* &quot;-&quot;??_);_(@_)">
                  <c:v>1709.6619002286357</c:v>
                </c:pt>
                <c:pt idx="386" formatCode="_(&quot;$&quot;* #,##0_);_(&quot;$&quot;* \(#,##0\);_(&quot;$&quot;* &quot;-&quot;??_);_(@_)">
                  <c:v>1709.6619002286357</c:v>
                </c:pt>
                <c:pt idx="387" formatCode="_(&quot;$&quot;* #,##0_);_(&quot;$&quot;* \(#,##0\);_(&quot;$&quot;* &quot;-&quot;??_);_(@_)">
                  <c:v>1709.6619002286357</c:v>
                </c:pt>
                <c:pt idx="388" formatCode="_(&quot;$&quot;* #,##0_);_(&quot;$&quot;* \(#,##0\);_(&quot;$&quot;* &quot;-&quot;??_);_(@_)">
                  <c:v>1709.6619002286357</c:v>
                </c:pt>
                <c:pt idx="389" formatCode="_(&quot;$&quot;* #,##0_);_(&quot;$&quot;* \(#,##0\);_(&quot;$&quot;* &quot;-&quot;??_);_(@_)">
                  <c:v>1709.6619002286357</c:v>
                </c:pt>
                <c:pt idx="390" formatCode="_(&quot;$&quot;* #,##0_);_(&quot;$&quot;* \(#,##0\);_(&quot;$&quot;* &quot;-&quot;??_);_(@_)">
                  <c:v>1709.6619002286357</c:v>
                </c:pt>
                <c:pt idx="391" formatCode="_(&quot;$&quot;* #,##0_);_(&quot;$&quot;* \(#,##0\);_(&quot;$&quot;* &quot;-&quot;??_);_(@_)">
                  <c:v>1709.6619002286357</c:v>
                </c:pt>
                <c:pt idx="392" formatCode="_(&quot;$&quot;* #,##0_);_(&quot;$&quot;* \(#,##0\);_(&quot;$&quot;* &quot;-&quot;??_);_(@_)">
                  <c:v>1709.6619002286357</c:v>
                </c:pt>
                <c:pt idx="393" formatCode="_(&quot;$&quot;* #,##0_);_(&quot;$&quot;* \(#,##0\);_(&quot;$&quot;* &quot;-&quot;??_);_(@_)">
                  <c:v>1709.6619002286357</c:v>
                </c:pt>
                <c:pt idx="394" formatCode="_(&quot;$&quot;* #,##0_);_(&quot;$&quot;* \(#,##0\);_(&quot;$&quot;* &quot;-&quot;??_);_(@_)">
                  <c:v>1709.6619002286357</c:v>
                </c:pt>
                <c:pt idx="395" formatCode="_(&quot;$&quot;* #,##0_);_(&quot;$&quot;* \(#,##0\);_(&quot;$&quot;* &quot;-&quot;??_);_(@_)">
                  <c:v>1709.6619002286357</c:v>
                </c:pt>
                <c:pt idx="396" formatCode="_(&quot;$&quot;* #,##0_);_(&quot;$&quot;* \(#,##0\);_(&quot;$&quot;* &quot;-&quot;??_);_(@_)">
                  <c:v>1795.1449952400676</c:v>
                </c:pt>
                <c:pt idx="397" formatCode="_(&quot;$&quot;* #,##0_);_(&quot;$&quot;* \(#,##0\);_(&quot;$&quot;* &quot;-&quot;??_);_(@_)">
                  <c:v>1795.1449952400676</c:v>
                </c:pt>
                <c:pt idx="398" formatCode="_(&quot;$&quot;* #,##0_);_(&quot;$&quot;* \(#,##0\);_(&quot;$&quot;* &quot;-&quot;??_);_(@_)">
                  <c:v>1795.1449952400676</c:v>
                </c:pt>
                <c:pt idx="399" formatCode="_(&quot;$&quot;* #,##0_);_(&quot;$&quot;* \(#,##0\);_(&quot;$&quot;* &quot;-&quot;??_);_(@_)">
                  <c:v>1795.1449952400676</c:v>
                </c:pt>
                <c:pt idx="400" formatCode="_(&quot;$&quot;* #,##0_);_(&quot;$&quot;* \(#,##0\);_(&quot;$&quot;* &quot;-&quot;??_);_(@_)">
                  <c:v>1795.1449952400676</c:v>
                </c:pt>
                <c:pt idx="401" formatCode="_(&quot;$&quot;* #,##0_);_(&quot;$&quot;* \(#,##0\);_(&quot;$&quot;* &quot;-&quot;??_);_(@_)">
                  <c:v>1795.1449952400676</c:v>
                </c:pt>
                <c:pt idx="402" formatCode="_(&quot;$&quot;* #,##0_);_(&quot;$&quot;* \(#,##0\);_(&quot;$&quot;* &quot;-&quot;??_);_(@_)">
                  <c:v>1795.1449952400676</c:v>
                </c:pt>
                <c:pt idx="403" formatCode="_(&quot;$&quot;* #,##0_);_(&quot;$&quot;* \(#,##0\);_(&quot;$&quot;* &quot;-&quot;??_);_(@_)">
                  <c:v>1795.1449952400676</c:v>
                </c:pt>
                <c:pt idx="404" formatCode="_(&quot;$&quot;* #,##0_);_(&quot;$&quot;* \(#,##0\);_(&quot;$&quot;* &quot;-&quot;??_);_(@_)">
                  <c:v>1795.1449952400676</c:v>
                </c:pt>
                <c:pt idx="405" formatCode="_(&quot;$&quot;* #,##0_);_(&quot;$&quot;* \(#,##0\);_(&quot;$&quot;* &quot;-&quot;??_);_(@_)">
                  <c:v>1795.1449952400676</c:v>
                </c:pt>
                <c:pt idx="406" formatCode="_(&quot;$&quot;* #,##0_);_(&quot;$&quot;* \(#,##0\);_(&quot;$&quot;* &quot;-&quot;??_);_(@_)">
                  <c:v>1795.1449952400676</c:v>
                </c:pt>
                <c:pt idx="407" formatCode="_(&quot;$&quot;* #,##0_);_(&quot;$&quot;* \(#,##0\);_(&quot;$&quot;* &quot;-&quot;??_);_(@_)">
                  <c:v>1795.1449952400676</c:v>
                </c:pt>
                <c:pt idx="408" formatCode="_(&quot;$&quot;* #,##0_);_(&quot;$&quot;* \(#,##0\);_(&quot;$&quot;* &quot;-&quot;??_);_(@_)">
                  <c:v>1884.9022450020711</c:v>
                </c:pt>
                <c:pt idx="409" formatCode="_(&quot;$&quot;* #,##0_);_(&quot;$&quot;* \(#,##0\);_(&quot;$&quot;* &quot;-&quot;??_);_(@_)">
                  <c:v>1884.9022450020711</c:v>
                </c:pt>
                <c:pt idx="410" formatCode="_(&quot;$&quot;* #,##0_);_(&quot;$&quot;* \(#,##0\);_(&quot;$&quot;* &quot;-&quot;??_);_(@_)">
                  <c:v>1884.9022450020711</c:v>
                </c:pt>
                <c:pt idx="411" formatCode="_(&quot;$&quot;* #,##0_);_(&quot;$&quot;* \(#,##0\);_(&quot;$&quot;* &quot;-&quot;??_);_(@_)">
                  <c:v>1884.9022450020711</c:v>
                </c:pt>
                <c:pt idx="412" formatCode="_(&quot;$&quot;* #,##0_);_(&quot;$&quot;* \(#,##0\);_(&quot;$&quot;* &quot;-&quot;??_);_(@_)">
                  <c:v>1884.9022450020711</c:v>
                </c:pt>
                <c:pt idx="413" formatCode="_(&quot;$&quot;* #,##0_);_(&quot;$&quot;* \(#,##0\);_(&quot;$&quot;* &quot;-&quot;??_);_(@_)">
                  <c:v>1884.9022450020711</c:v>
                </c:pt>
                <c:pt idx="414" formatCode="_(&quot;$&quot;* #,##0_);_(&quot;$&quot;* \(#,##0\);_(&quot;$&quot;* &quot;-&quot;??_);_(@_)">
                  <c:v>1884.9022450020711</c:v>
                </c:pt>
                <c:pt idx="415" formatCode="_(&quot;$&quot;* #,##0_);_(&quot;$&quot;* \(#,##0\);_(&quot;$&quot;* &quot;-&quot;??_);_(@_)">
                  <c:v>1884.9022450020711</c:v>
                </c:pt>
                <c:pt idx="416" formatCode="_(&quot;$&quot;* #,##0_);_(&quot;$&quot;* \(#,##0\);_(&quot;$&quot;* &quot;-&quot;??_);_(@_)">
                  <c:v>1884.9022450020711</c:v>
                </c:pt>
                <c:pt idx="417" formatCode="_(&quot;$&quot;* #,##0_);_(&quot;$&quot;* \(#,##0\);_(&quot;$&quot;* &quot;-&quot;??_);_(@_)">
                  <c:v>1884.9022450020711</c:v>
                </c:pt>
                <c:pt idx="418" formatCode="_(&quot;$&quot;* #,##0_);_(&quot;$&quot;* \(#,##0\);_(&quot;$&quot;* &quot;-&quot;??_);_(@_)">
                  <c:v>1884.9022450020711</c:v>
                </c:pt>
                <c:pt idx="419" formatCode="_(&quot;$&quot;* #,##0_);_(&quot;$&quot;* \(#,##0\);_(&quot;$&quot;* &quot;-&quot;??_);_(@_)">
                  <c:v>1884.9022450020711</c:v>
                </c:pt>
                <c:pt idx="420" formatCode="_(&quot;$&quot;* #,##0_);_(&quot;$&quot;* \(#,##0\);_(&quot;$&quot;* &quot;-&quot;??_);_(@_)">
                  <c:v>1979.1473572521747</c:v>
                </c:pt>
                <c:pt idx="421" formatCode="_(&quot;$&quot;* #,##0_);_(&quot;$&quot;* \(#,##0\);_(&quot;$&quot;* &quot;-&quot;??_);_(@_)">
                  <c:v>1979.1473572521747</c:v>
                </c:pt>
                <c:pt idx="422" formatCode="_(&quot;$&quot;* #,##0_);_(&quot;$&quot;* \(#,##0\);_(&quot;$&quot;* &quot;-&quot;??_);_(@_)">
                  <c:v>1979.1473572521747</c:v>
                </c:pt>
                <c:pt idx="423" formatCode="_(&quot;$&quot;* #,##0_);_(&quot;$&quot;* \(#,##0\);_(&quot;$&quot;* &quot;-&quot;??_);_(@_)">
                  <c:v>1979.1473572521747</c:v>
                </c:pt>
                <c:pt idx="424" formatCode="_(&quot;$&quot;* #,##0_);_(&quot;$&quot;* \(#,##0\);_(&quot;$&quot;* &quot;-&quot;??_);_(@_)">
                  <c:v>1979.1473572521747</c:v>
                </c:pt>
                <c:pt idx="425" formatCode="_(&quot;$&quot;* #,##0_);_(&quot;$&quot;* \(#,##0\);_(&quot;$&quot;* &quot;-&quot;??_);_(@_)">
                  <c:v>1979.1473572521747</c:v>
                </c:pt>
                <c:pt idx="426" formatCode="_(&quot;$&quot;* #,##0_);_(&quot;$&quot;* \(#,##0\);_(&quot;$&quot;* &quot;-&quot;??_);_(@_)">
                  <c:v>1979.1473572521747</c:v>
                </c:pt>
                <c:pt idx="427" formatCode="_(&quot;$&quot;* #,##0_);_(&quot;$&quot;* \(#,##0\);_(&quot;$&quot;* &quot;-&quot;??_);_(@_)">
                  <c:v>1979.1473572521747</c:v>
                </c:pt>
                <c:pt idx="428" formatCode="_(&quot;$&quot;* #,##0_);_(&quot;$&quot;* \(#,##0\);_(&quot;$&quot;* &quot;-&quot;??_);_(@_)">
                  <c:v>1979.1473572521747</c:v>
                </c:pt>
                <c:pt idx="429" formatCode="_(&quot;$&quot;* #,##0_);_(&quot;$&quot;* \(#,##0\);_(&quot;$&quot;* &quot;-&quot;??_);_(@_)">
                  <c:v>1979.1473572521747</c:v>
                </c:pt>
                <c:pt idx="430" formatCode="_(&quot;$&quot;* #,##0_);_(&quot;$&quot;* \(#,##0\);_(&quot;$&quot;* &quot;-&quot;??_);_(@_)">
                  <c:v>1979.1473572521747</c:v>
                </c:pt>
                <c:pt idx="431" formatCode="_(&quot;$&quot;* #,##0_);_(&quot;$&quot;* \(#,##0\);_(&quot;$&quot;* &quot;-&quot;??_);_(@_)">
                  <c:v>1979.1473572521747</c:v>
                </c:pt>
                <c:pt idx="432" formatCode="_(&quot;$&quot;* #,##0_);_(&quot;$&quot;* \(#,##0\);_(&quot;$&quot;* &quot;-&quot;??_);_(@_)">
                  <c:v>2078.1047251147834</c:v>
                </c:pt>
                <c:pt idx="433" formatCode="_(&quot;$&quot;* #,##0_);_(&quot;$&quot;* \(#,##0\);_(&quot;$&quot;* &quot;-&quot;??_);_(@_)">
                  <c:v>2078.1047251147834</c:v>
                </c:pt>
                <c:pt idx="434" formatCode="_(&quot;$&quot;* #,##0_);_(&quot;$&quot;* \(#,##0\);_(&quot;$&quot;* &quot;-&quot;??_);_(@_)">
                  <c:v>2078.1047251147834</c:v>
                </c:pt>
                <c:pt idx="435" formatCode="_(&quot;$&quot;* #,##0_);_(&quot;$&quot;* \(#,##0\);_(&quot;$&quot;* &quot;-&quot;??_);_(@_)">
                  <c:v>2078.1047251147834</c:v>
                </c:pt>
                <c:pt idx="436" formatCode="_(&quot;$&quot;* #,##0_);_(&quot;$&quot;* \(#,##0\);_(&quot;$&quot;* &quot;-&quot;??_);_(@_)">
                  <c:v>2078.1047251147834</c:v>
                </c:pt>
                <c:pt idx="437" formatCode="_(&quot;$&quot;* #,##0_);_(&quot;$&quot;* \(#,##0\);_(&quot;$&quot;* &quot;-&quot;??_);_(@_)">
                  <c:v>2078.1047251147834</c:v>
                </c:pt>
                <c:pt idx="438" formatCode="_(&quot;$&quot;* #,##0_);_(&quot;$&quot;* \(#,##0\);_(&quot;$&quot;* &quot;-&quot;??_);_(@_)">
                  <c:v>2078.1047251147834</c:v>
                </c:pt>
                <c:pt idx="439" formatCode="_(&quot;$&quot;* #,##0_);_(&quot;$&quot;* \(#,##0\);_(&quot;$&quot;* &quot;-&quot;??_);_(@_)">
                  <c:v>2078.1047251147834</c:v>
                </c:pt>
                <c:pt idx="440" formatCode="_(&quot;$&quot;* #,##0_);_(&quot;$&quot;* \(#,##0\);_(&quot;$&quot;* &quot;-&quot;??_);_(@_)">
                  <c:v>2078.1047251147834</c:v>
                </c:pt>
                <c:pt idx="441" formatCode="_(&quot;$&quot;* #,##0_);_(&quot;$&quot;* \(#,##0\);_(&quot;$&quot;* &quot;-&quot;??_);_(@_)">
                  <c:v>2078.1047251147834</c:v>
                </c:pt>
                <c:pt idx="442" formatCode="_(&quot;$&quot;* #,##0_);_(&quot;$&quot;* \(#,##0\);_(&quot;$&quot;* &quot;-&quot;??_);_(@_)">
                  <c:v>2078.1047251147834</c:v>
                </c:pt>
                <c:pt idx="443" formatCode="_(&quot;$&quot;* #,##0_);_(&quot;$&quot;* \(#,##0\);_(&quot;$&quot;* &quot;-&quot;??_);_(@_)">
                  <c:v>2078.1047251147834</c:v>
                </c:pt>
                <c:pt idx="444" formatCode="_(&quot;$&quot;* #,##0_);_(&quot;$&quot;* \(#,##0\);_(&quot;$&quot;* &quot;-&quot;??_);_(@_)">
                  <c:v>2182.0099613705224</c:v>
                </c:pt>
                <c:pt idx="445" formatCode="_(&quot;$&quot;* #,##0_);_(&quot;$&quot;* \(#,##0\);_(&quot;$&quot;* &quot;-&quot;??_);_(@_)">
                  <c:v>2182.0099613705224</c:v>
                </c:pt>
                <c:pt idx="446" formatCode="_(&quot;$&quot;* #,##0_);_(&quot;$&quot;* \(#,##0\);_(&quot;$&quot;* &quot;-&quot;??_);_(@_)">
                  <c:v>2182.0099613705224</c:v>
                </c:pt>
                <c:pt idx="447" formatCode="_(&quot;$&quot;* #,##0_);_(&quot;$&quot;* \(#,##0\);_(&quot;$&quot;* &quot;-&quot;??_);_(@_)">
                  <c:v>2182.0099613705224</c:v>
                </c:pt>
                <c:pt idx="448" formatCode="_(&quot;$&quot;* #,##0_);_(&quot;$&quot;* \(#,##0\);_(&quot;$&quot;* &quot;-&quot;??_);_(@_)">
                  <c:v>2182.0099613705224</c:v>
                </c:pt>
                <c:pt idx="449" formatCode="_(&quot;$&quot;* #,##0_);_(&quot;$&quot;* \(#,##0\);_(&quot;$&quot;* &quot;-&quot;??_);_(@_)">
                  <c:v>2182.0099613705224</c:v>
                </c:pt>
                <c:pt idx="450" formatCode="_(&quot;$&quot;* #,##0_);_(&quot;$&quot;* \(#,##0\);_(&quot;$&quot;* &quot;-&quot;??_);_(@_)">
                  <c:v>2182.0099613705224</c:v>
                </c:pt>
                <c:pt idx="451" formatCode="_(&quot;$&quot;* #,##0_);_(&quot;$&quot;* \(#,##0\);_(&quot;$&quot;* &quot;-&quot;??_);_(@_)">
                  <c:v>2182.0099613705224</c:v>
                </c:pt>
                <c:pt idx="452" formatCode="_(&quot;$&quot;* #,##0_);_(&quot;$&quot;* \(#,##0\);_(&quot;$&quot;* &quot;-&quot;??_);_(@_)">
                  <c:v>2182.0099613705224</c:v>
                </c:pt>
                <c:pt idx="453" formatCode="_(&quot;$&quot;* #,##0_);_(&quot;$&quot;* \(#,##0\);_(&quot;$&quot;* &quot;-&quot;??_);_(@_)">
                  <c:v>2182.0099613705224</c:v>
                </c:pt>
                <c:pt idx="454" formatCode="_(&quot;$&quot;* #,##0_);_(&quot;$&quot;* \(#,##0\);_(&quot;$&quot;* &quot;-&quot;??_);_(@_)">
                  <c:v>2182.0099613705224</c:v>
                </c:pt>
                <c:pt idx="455" formatCode="_(&quot;$&quot;* #,##0_);_(&quot;$&quot;* \(#,##0\);_(&quot;$&quot;* &quot;-&quot;??_);_(@_)">
                  <c:v>2182.0099613705224</c:v>
                </c:pt>
                <c:pt idx="456" formatCode="_(&quot;$&quot;* #,##0_);_(&quot;$&quot;* \(#,##0\);_(&quot;$&quot;* &quot;-&quot;??_);_(@_)">
                  <c:v>2291.1104594390486</c:v>
                </c:pt>
                <c:pt idx="457" formatCode="_(&quot;$&quot;* #,##0_);_(&quot;$&quot;* \(#,##0\);_(&quot;$&quot;* &quot;-&quot;??_);_(@_)">
                  <c:v>2291.1104594390486</c:v>
                </c:pt>
                <c:pt idx="458" formatCode="_(&quot;$&quot;* #,##0_);_(&quot;$&quot;* \(#,##0\);_(&quot;$&quot;* &quot;-&quot;??_);_(@_)">
                  <c:v>2291.1104594390486</c:v>
                </c:pt>
                <c:pt idx="459" formatCode="_(&quot;$&quot;* #,##0_);_(&quot;$&quot;* \(#,##0\);_(&quot;$&quot;* &quot;-&quot;??_);_(@_)">
                  <c:v>2291.1104594390486</c:v>
                </c:pt>
                <c:pt idx="460" formatCode="_(&quot;$&quot;* #,##0_);_(&quot;$&quot;* \(#,##0\);_(&quot;$&quot;* &quot;-&quot;??_);_(@_)">
                  <c:v>2291.1104594390486</c:v>
                </c:pt>
                <c:pt idx="461" formatCode="_(&quot;$&quot;* #,##0_);_(&quot;$&quot;* \(#,##0\);_(&quot;$&quot;* &quot;-&quot;??_);_(@_)">
                  <c:v>2291.1104594390486</c:v>
                </c:pt>
                <c:pt idx="462" formatCode="_(&quot;$&quot;* #,##0_);_(&quot;$&quot;* \(#,##0\);_(&quot;$&quot;* &quot;-&quot;??_);_(@_)">
                  <c:v>2291.1104594390486</c:v>
                </c:pt>
                <c:pt idx="463" formatCode="_(&quot;$&quot;* #,##0_);_(&quot;$&quot;* \(#,##0\);_(&quot;$&quot;* &quot;-&quot;??_);_(@_)">
                  <c:v>2291.1104594390486</c:v>
                </c:pt>
                <c:pt idx="464" formatCode="_(&quot;$&quot;* #,##0_);_(&quot;$&quot;* \(#,##0\);_(&quot;$&quot;* &quot;-&quot;??_);_(@_)">
                  <c:v>2291.1104594390486</c:v>
                </c:pt>
                <c:pt idx="465" formatCode="_(&quot;$&quot;* #,##0_);_(&quot;$&quot;* \(#,##0\);_(&quot;$&quot;* &quot;-&quot;??_);_(@_)">
                  <c:v>2291.1104594390486</c:v>
                </c:pt>
                <c:pt idx="466" formatCode="_(&quot;$&quot;* #,##0_);_(&quot;$&quot;* \(#,##0\);_(&quot;$&quot;* &quot;-&quot;??_);_(@_)">
                  <c:v>2291.1104594390486</c:v>
                </c:pt>
                <c:pt idx="467" formatCode="_(&quot;$&quot;* #,##0_);_(&quot;$&quot;* \(#,##0\);_(&quot;$&quot;* &quot;-&quot;??_);_(@_)">
                  <c:v>2291.1104594390486</c:v>
                </c:pt>
                <c:pt idx="468" formatCode="_(&quot;$&quot;* #,##0_);_(&quot;$&quot;* \(#,##0\);_(&quot;$&quot;* &quot;-&quot;??_);_(@_)">
                  <c:v>2405.6659824110011</c:v>
                </c:pt>
                <c:pt idx="469" formatCode="_(&quot;$&quot;* #,##0_);_(&quot;$&quot;* \(#,##0\);_(&quot;$&quot;* &quot;-&quot;??_);_(@_)">
                  <c:v>2405.6659824110011</c:v>
                </c:pt>
                <c:pt idx="470" formatCode="_(&quot;$&quot;* #,##0_);_(&quot;$&quot;* \(#,##0\);_(&quot;$&quot;* &quot;-&quot;??_);_(@_)">
                  <c:v>2405.6659824110011</c:v>
                </c:pt>
                <c:pt idx="471" formatCode="_(&quot;$&quot;* #,##0_);_(&quot;$&quot;* \(#,##0\);_(&quot;$&quot;* &quot;-&quot;??_);_(@_)">
                  <c:v>2405.6659824110011</c:v>
                </c:pt>
                <c:pt idx="472" formatCode="_(&quot;$&quot;* #,##0_);_(&quot;$&quot;* \(#,##0\);_(&quot;$&quot;* &quot;-&quot;??_);_(@_)">
                  <c:v>2405.6659824110011</c:v>
                </c:pt>
                <c:pt idx="473" formatCode="_(&quot;$&quot;* #,##0_);_(&quot;$&quot;* \(#,##0\);_(&quot;$&quot;* &quot;-&quot;??_);_(@_)">
                  <c:v>2405.6659824110011</c:v>
                </c:pt>
                <c:pt idx="474" formatCode="_(&quot;$&quot;* #,##0_);_(&quot;$&quot;* \(#,##0\);_(&quot;$&quot;* &quot;-&quot;??_);_(@_)">
                  <c:v>2405.6659824110011</c:v>
                </c:pt>
                <c:pt idx="475" formatCode="_(&quot;$&quot;* #,##0_);_(&quot;$&quot;* \(#,##0\);_(&quot;$&quot;* &quot;-&quot;??_);_(@_)">
                  <c:v>2405.6659824110011</c:v>
                </c:pt>
                <c:pt idx="476" formatCode="_(&quot;$&quot;* #,##0_);_(&quot;$&quot;* \(#,##0\);_(&quot;$&quot;* &quot;-&quot;??_);_(@_)">
                  <c:v>2405.6659824110011</c:v>
                </c:pt>
                <c:pt idx="477" formatCode="_(&quot;$&quot;* #,##0_);_(&quot;$&quot;* \(#,##0\);_(&quot;$&quot;* &quot;-&quot;??_);_(@_)">
                  <c:v>2405.6659824110011</c:v>
                </c:pt>
                <c:pt idx="478" formatCode="_(&quot;$&quot;* #,##0_);_(&quot;$&quot;* \(#,##0\);_(&quot;$&quot;* &quot;-&quot;??_);_(@_)">
                  <c:v>2405.6659824110011</c:v>
                </c:pt>
                <c:pt idx="479" formatCode="_(&quot;$&quot;* #,##0_);_(&quot;$&quot;* \(#,##0\);_(&quot;$&quot;* &quot;-&quot;??_);_(@_)">
                  <c:v>2405.6659824110011</c:v>
                </c:pt>
                <c:pt idx="480" formatCode="_(&quot;$&quot;* #,##0_);_(&quot;$&quot;* \(#,##0\);_(&quot;$&quot;* &quot;-&quot;??_);_(@_)">
                  <c:v>2525.9492815315512</c:v>
                </c:pt>
                <c:pt idx="481" formatCode="_(&quot;$&quot;* #,##0_);_(&quot;$&quot;* \(#,##0\);_(&quot;$&quot;* &quot;-&quot;??_);_(@_)">
                  <c:v>2525.9492815315512</c:v>
                </c:pt>
                <c:pt idx="482" formatCode="_(&quot;$&quot;* #,##0_);_(&quot;$&quot;* \(#,##0\);_(&quot;$&quot;* &quot;-&quot;??_);_(@_)">
                  <c:v>2525.9492815315512</c:v>
                </c:pt>
                <c:pt idx="483" formatCode="_(&quot;$&quot;* #,##0_);_(&quot;$&quot;* \(#,##0\);_(&quot;$&quot;* &quot;-&quot;??_);_(@_)">
                  <c:v>2525.9492815315512</c:v>
                </c:pt>
                <c:pt idx="484" formatCode="_(&quot;$&quot;* #,##0_);_(&quot;$&quot;* \(#,##0\);_(&quot;$&quot;* &quot;-&quot;??_);_(@_)">
                  <c:v>2525.9492815315512</c:v>
                </c:pt>
                <c:pt idx="485" formatCode="_(&quot;$&quot;* #,##0_);_(&quot;$&quot;* \(#,##0\);_(&quot;$&quot;* &quot;-&quot;??_);_(@_)">
                  <c:v>2525.9492815315512</c:v>
                </c:pt>
                <c:pt idx="486" formatCode="_(&quot;$&quot;* #,##0_);_(&quot;$&quot;* \(#,##0\);_(&quot;$&quot;* &quot;-&quot;??_);_(@_)">
                  <c:v>2525.9492815315512</c:v>
                </c:pt>
                <c:pt idx="487" formatCode="_(&quot;$&quot;* #,##0_);_(&quot;$&quot;* \(#,##0\);_(&quot;$&quot;* &quot;-&quot;??_);_(@_)">
                  <c:v>2525.9492815315512</c:v>
                </c:pt>
                <c:pt idx="488" formatCode="_(&quot;$&quot;* #,##0_);_(&quot;$&quot;* \(#,##0\);_(&quot;$&quot;* &quot;-&quot;??_);_(@_)">
                  <c:v>2525.9492815315512</c:v>
                </c:pt>
                <c:pt idx="489" formatCode="_(&quot;$&quot;* #,##0_);_(&quot;$&quot;* \(#,##0\);_(&quot;$&quot;* &quot;-&quot;??_);_(@_)">
                  <c:v>2525.9492815315512</c:v>
                </c:pt>
                <c:pt idx="490" formatCode="_(&quot;$&quot;* #,##0_);_(&quot;$&quot;* \(#,##0\);_(&quot;$&quot;* &quot;-&quot;??_);_(@_)">
                  <c:v>2525.9492815315512</c:v>
                </c:pt>
                <c:pt idx="491" formatCode="_(&quot;$&quot;* #,##0_);_(&quot;$&quot;* \(#,##0\);_(&quot;$&quot;* &quot;-&quot;??_);_(@_)">
                  <c:v>2525.9492815315512</c:v>
                </c:pt>
                <c:pt idx="492" formatCode="_(&quot;$&quot;* #,##0_);_(&quot;$&quot;* \(#,##0\);_(&quot;$&quot;* &quot;-&quot;??_);_(@_)">
                  <c:v>2652.246745608129</c:v>
                </c:pt>
                <c:pt idx="493" formatCode="_(&quot;$&quot;* #,##0_);_(&quot;$&quot;* \(#,##0\);_(&quot;$&quot;* &quot;-&quot;??_);_(@_)">
                  <c:v>2652.246745608129</c:v>
                </c:pt>
                <c:pt idx="494" formatCode="_(&quot;$&quot;* #,##0_);_(&quot;$&quot;* \(#,##0\);_(&quot;$&quot;* &quot;-&quot;??_);_(@_)">
                  <c:v>2652.246745608129</c:v>
                </c:pt>
                <c:pt idx="495" formatCode="_(&quot;$&quot;* #,##0_);_(&quot;$&quot;* \(#,##0\);_(&quot;$&quot;* &quot;-&quot;??_);_(@_)">
                  <c:v>2652.246745608129</c:v>
                </c:pt>
                <c:pt idx="496" formatCode="_(&quot;$&quot;* #,##0_);_(&quot;$&quot;* \(#,##0\);_(&quot;$&quot;* &quot;-&quot;??_);_(@_)">
                  <c:v>2652.246745608129</c:v>
                </c:pt>
                <c:pt idx="497" formatCode="_(&quot;$&quot;* #,##0_);_(&quot;$&quot;* \(#,##0\);_(&quot;$&quot;* &quot;-&quot;??_);_(@_)">
                  <c:v>2652.246745608129</c:v>
                </c:pt>
                <c:pt idx="498" formatCode="_(&quot;$&quot;* #,##0_);_(&quot;$&quot;* \(#,##0\);_(&quot;$&quot;* &quot;-&quot;??_);_(@_)">
                  <c:v>2652.246745608129</c:v>
                </c:pt>
                <c:pt idx="499" formatCode="_(&quot;$&quot;* #,##0_);_(&quot;$&quot;* \(#,##0\);_(&quot;$&quot;* &quot;-&quot;??_);_(@_)">
                  <c:v>2652.246745608129</c:v>
                </c:pt>
                <c:pt idx="500" formatCode="_(&quot;$&quot;* #,##0_);_(&quot;$&quot;* \(#,##0\);_(&quot;$&quot;* &quot;-&quot;??_);_(@_)">
                  <c:v>2652.246745608129</c:v>
                </c:pt>
                <c:pt idx="501" formatCode="_(&quot;$&quot;* #,##0_);_(&quot;$&quot;* \(#,##0\);_(&quot;$&quot;* &quot;-&quot;??_);_(@_)">
                  <c:v>2652.246745608129</c:v>
                </c:pt>
                <c:pt idx="502" formatCode="_(&quot;$&quot;* #,##0_);_(&quot;$&quot;* \(#,##0\);_(&quot;$&quot;* &quot;-&quot;??_);_(@_)">
                  <c:v>2652.246745608129</c:v>
                </c:pt>
                <c:pt idx="503" formatCode="_(&quot;$&quot;* #,##0_);_(&quot;$&quot;* \(#,##0\);_(&quot;$&quot;* &quot;-&quot;??_);_(@_)">
                  <c:v>2652.246745608129</c:v>
                </c:pt>
                <c:pt idx="504" formatCode="_(&quot;$&quot;* #,##0_);_(&quot;$&quot;* \(#,##0\);_(&quot;$&quot;* &quot;-&quot;??_);_(@_)">
                  <c:v>2784.8590828885358</c:v>
                </c:pt>
                <c:pt idx="505" formatCode="_(&quot;$&quot;* #,##0_);_(&quot;$&quot;* \(#,##0\);_(&quot;$&quot;* &quot;-&quot;??_);_(@_)">
                  <c:v>2784.8590828885358</c:v>
                </c:pt>
                <c:pt idx="506" formatCode="_(&quot;$&quot;* #,##0_);_(&quot;$&quot;* \(#,##0\);_(&quot;$&quot;* &quot;-&quot;??_);_(@_)">
                  <c:v>2784.8590828885358</c:v>
                </c:pt>
                <c:pt idx="507" formatCode="_(&quot;$&quot;* #,##0_);_(&quot;$&quot;* \(#,##0\);_(&quot;$&quot;* &quot;-&quot;??_);_(@_)">
                  <c:v>2784.8590828885358</c:v>
                </c:pt>
                <c:pt idx="508" formatCode="_(&quot;$&quot;* #,##0_);_(&quot;$&quot;* \(#,##0\);_(&quot;$&quot;* &quot;-&quot;??_);_(@_)">
                  <c:v>2784.8590828885358</c:v>
                </c:pt>
                <c:pt idx="509" formatCode="_(&quot;$&quot;* #,##0_);_(&quot;$&quot;* \(#,##0\);_(&quot;$&quot;* &quot;-&quot;??_);_(@_)">
                  <c:v>2784.8590828885358</c:v>
                </c:pt>
                <c:pt idx="510" formatCode="_(&quot;$&quot;* #,##0_);_(&quot;$&quot;* \(#,##0\);_(&quot;$&quot;* &quot;-&quot;??_);_(@_)">
                  <c:v>2784.8590828885358</c:v>
                </c:pt>
                <c:pt idx="511" formatCode="_(&quot;$&quot;* #,##0_);_(&quot;$&quot;* \(#,##0\);_(&quot;$&quot;* &quot;-&quot;??_);_(@_)">
                  <c:v>2784.8590828885358</c:v>
                </c:pt>
                <c:pt idx="512" formatCode="_(&quot;$&quot;* #,##0_);_(&quot;$&quot;* \(#,##0\);_(&quot;$&quot;* &quot;-&quot;??_);_(@_)">
                  <c:v>2784.8590828885358</c:v>
                </c:pt>
                <c:pt idx="513" formatCode="_(&quot;$&quot;* #,##0_);_(&quot;$&quot;* \(#,##0\);_(&quot;$&quot;* &quot;-&quot;??_);_(@_)">
                  <c:v>2784.8590828885358</c:v>
                </c:pt>
                <c:pt idx="514" formatCode="_(&quot;$&quot;* #,##0_);_(&quot;$&quot;* \(#,##0\);_(&quot;$&quot;* &quot;-&quot;??_);_(@_)">
                  <c:v>2784.8590828885358</c:v>
                </c:pt>
                <c:pt idx="515" formatCode="_(&quot;$&quot;* #,##0_);_(&quot;$&quot;* \(#,##0\);_(&quot;$&quot;* &quot;-&quot;??_);_(@_)">
                  <c:v>2784.8590828885358</c:v>
                </c:pt>
                <c:pt idx="516" formatCode="_(&quot;$&quot;* #,##0_);_(&quot;$&quot;* \(#,##0\);_(&quot;$&quot;* &quot;-&quot;??_);_(@_)">
                  <c:v>2924.1020370329629</c:v>
                </c:pt>
                <c:pt idx="517" formatCode="_(&quot;$&quot;* #,##0_);_(&quot;$&quot;* \(#,##0\);_(&quot;$&quot;* &quot;-&quot;??_);_(@_)">
                  <c:v>2924.1020370329629</c:v>
                </c:pt>
                <c:pt idx="518" formatCode="_(&quot;$&quot;* #,##0_);_(&quot;$&quot;* \(#,##0\);_(&quot;$&quot;* &quot;-&quot;??_);_(@_)">
                  <c:v>2924.1020370329629</c:v>
                </c:pt>
                <c:pt idx="519" formatCode="_(&quot;$&quot;* #,##0_);_(&quot;$&quot;* \(#,##0\);_(&quot;$&quot;* &quot;-&quot;??_);_(@_)">
                  <c:v>2924.1020370329629</c:v>
                </c:pt>
                <c:pt idx="520" formatCode="_(&quot;$&quot;* #,##0_);_(&quot;$&quot;* \(#,##0\);_(&quot;$&quot;* &quot;-&quot;??_);_(@_)">
                  <c:v>2924.1020370329629</c:v>
                </c:pt>
                <c:pt idx="521" formatCode="_(&quot;$&quot;* #,##0_);_(&quot;$&quot;* \(#,##0\);_(&quot;$&quot;* &quot;-&quot;??_);_(@_)">
                  <c:v>2924.1020370329629</c:v>
                </c:pt>
                <c:pt idx="522" formatCode="_(&quot;$&quot;* #,##0_);_(&quot;$&quot;* \(#,##0\);_(&quot;$&quot;* &quot;-&quot;??_);_(@_)">
                  <c:v>2924.1020370329629</c:v>
                </c:pt>
                <c:pt idx="523" formatCode="_(&quot;$&quot;* #,##0_);_(&quot;$&quot;* \(#,##0\);_(&quot;$&quot;* &quot;-&quot;??_);_(@_)">
                  <c:v>2924.1020370329629</c:v>
                </c:pt>
                <c:pt idx="524" formatCode="_(&quot;$&quot;* #,##0_);_(&quot;$&quot;* \(#,##0\);_(&quot;$&quot;* &quot;-&quot;??_);_(@_)">
                  <c:v>2924.1020370329629</c:v>
                </c:pt>
                <c:pt idx="525" formatCode="_(&quot;$&quot;* #,##0_);_(&quot;$&quot;* \(#,##0\);_(&quot;$&quot;* &quot;-&quot;??_);_(@_)">
                  <c:v>2924.1020370329629</c:v>
                </c:pt>
                <c:pt idx="526" formatCode="_(&quot;$&quot;* #,##0_);_(&quot;$&quot;* \(#,##0\);_(&quot;$&quot;* &quot;-&quot;??_);_(@_)">
                  <c:v>2924.1020370329629</c:v>
                </c:pt>
                <c:pt idx="527" formatCode="_(&quot;$&quot;* #,##0_);_(&quot;$&quot;* \(#,##0\);_(&quot;$&quot;* &quot;-&quot;??_);_(@_)">
                  <c:v>2924.1020370329629</c:v>
                </c:pt>
                <c:pt idx="528" formatCode="_(&quot;$&quot;* #,##0_);_(&quot;$&quot;* \(#,##0\);_(&quot;$&quot;* &quot;-&quot;??_);_(@_)">
                  <c:v>3070.307138884611</c:v>
                </c:pt>
                <c:pt idx="529" formatCode="_(&quot;$&quot;* #,##0_);_(&quot;$&quot;* \(#,##0\);_(&quot;$&quot;* &quot;-&quot;??_);_(@_)">
                  <c:v>3070.307138884611</c:v>
                </c:pt>
                <c:pt idx="530" formatCode="_(&quot;$&quot;* #,##0_);_(&quot;$&quot;* \(#,##0\);_(&quot;$&quot;* &quot;-&quot;??_);_(@_)">
                  <c:v>3070.307138884611</c:v>
                </c:pt>
                <c:pt idx="531" formatCode="_(&quot;$&quot;* #,##0_);_(&quot;$&quot;* \(#,##0\);_(&quot;$&quot;* &quot;-&quot;??_);_(@_)">
                  <c:v>3070.307138884611</c:v>
                </c:pt>
                <c:pt idx="532" formatCode="_(&quot;$&quot;* #,##0_);_(&quot;$&quot;* \(#,##0\);_(&quot;$&quot;* &quot;-&quot;??_);_(@_)">
                  <c:v>3070.307138884611</c:v>
                </c:pt>
                <c:pt idx="533" formatCode="_(&quot;$&quot;* #,##0_);_(&quot;$&quot;* \(#,##0\);_(&quot;$&quot;* &quot;-&quot;??_);_(@_)">
                  <c:v>3070.307138884611</c:v>
                </c:pt>
                <c:pt idx="534" formatCode="_(&quot;$&quot;* #,##0_);_(&quot;$&quot;* \(#,##0\);_(&quot;$&quot;* &quot;-&quot;??_);_(@_)">
                  <c:v>3070.307138884611</c:v>
                </c:pt>
                <c:pt idx="535" formatCode="_(&quot;$&quot;* #,##0_);_(&quot;$&quot;* \(#,##0\);_(&quot;$&quot;* &quot;-&quot;??_);_(@_)">
                  <c:v>3070.307138884611</c:v>
                </c:pt>
                <c:pt idx="536" formatCode="_(&quot;$&quot;* #,##0_);_(&quot;$&quot;* \(#,##0\);_(&quot;$&quot;* &quot;-&quot;??_);_(@_)">
                  <c:v>3070.307138884611</c:v>
                </c:pt>
                <c:pt idx="537" formatCode="_(&quot;$&quot;* #,##0_);_(&quot;$&quot;* \(#,##0\);_(&quot;$&quot;* &quot;-&quot;??_);_(@_)">
                  <c:v>3070.307138884611</c:v>
                </c:pt>
                <c:pt idx="538" formatCode="_(&quot;$&quot;* #,##0_);_(&quot;$&quot;* \(#,##0\);_(&quot;$&quot;* &quot;-&quot;??_);_(@_)">
                  <c:v>3070.307138884611</c:v>
                </c:pt>
                <c:pt idx="539" formatCode="_(&quot;$&quot;* #,##0_);_(&quot;$&quot;* \(#,##0\);_(&quot;$&quot;* &quot;-&quot;??_);_(@_)">
                  <c:v>3070.307138884611</c:v>
                </c:pt>
                <c:pt idx="540" formatCode="_(&quot;$&quot;* #,##0_);_(&quot;$&quot;* \(#,##0\);_(&quot;$&quot;* &quot;-&quot;??_);_(@_)">
                  <c:v>3223.822495828842</c:v>
                </c:pt>
                <c:pt idx="541" formatCode="_(&quot;$&quot;* #,##0_);_(&quot;$&quot;* \(#,##0\);_(&quot;$&quot;* &quot;-&quot;??_);_(@_)">
                  <c:v>3223.822495828842</c:v>
                </c:pt>
                <c:pt idx="542" formatCode="_(&quot;$&quot;* #,##0_);_(&quot;$&quot;* \(#,##0\);_(&quot;$&quot;* &quot;-&quot;??_);_(@_)">
                  <c:v>3223.822495828842</c:v>
                </c:pt>
                <c:pt idx="543" formatCode="_(&quot;$&quot;* #,##0_);_(&quot;$&quot;* \(#,##0\);_(&quot;$&quot;* &quot;-&quot;??_);_(@_)">
                  <c:v>3223.822495828842</c:v>
                </c:pt>
                <c:pt idx="544" formatCode="_(&quot;$&quot;* #,##0_);_(&quot;$&quot;* \(#,##0\);_(&quot;$&quot;* &quot;-&quot;??_);_(@_)">
                  <c:v>3223.822495828842</c:v>
                </c:pt>
                <c:pt idx="545" formatCode="_(&quot;$&quot;* #,##0_);_(&quot;$&quot;* \(#,##0\);_(&quot;$&quot;* &quot;-&quot;??_);_(@_)">
                  <c:v>3223.822495828842</c:v>
                </c:pt>
                <c:pt idx="546" formatCode="_(&quot;$&quot;* #,##0_);_(&quot;$&quot;* \(#,##0\);_(&quot;$&quot;* &quot;-&quot;??_);_(@_)">
                  <c:v>3223.822495828842</c:v>
                </c:pt>
                <c:pt idx="547" formatCode="_(&quot;$&quot;* #,##0_);_(&quot;$&quot;* \(#,##0\);_(&quot;$&quot;* &quot;-&quot;??_);_(@_)">
                  <c:v>3223.822495828842</c:v>
                </c:pt>
                <c:pt idx="548" formatCode="_(&quot;$&quot;* #,##0_);_(&quot;$&quot;* \(#,##0\);_(&quot;$&quot;* &quot;-&quot;??_);_(@_)">
                  <c:v>3223.822495828842</c:v>
                </c:pt>
                <c:pt idx="549" formatCode="_(&quot;$&quot;* #,##0_);_(&quot;$&quot;* \(#,##0\);_(&quot;$&quot;* &quot;-&quot;??_);_(@_)">
                  <c:v>3223.822495828842</c:v>
                </c:pt>
                <c:pt idx="550" formatCode="_(&quot;$&quot;* #,##0_);_(&quot;$&quot;* \(#,##0\);_(&quot;$&quot;* &quot;-&quot;??_);_(@_)">
                  <c:v>3223.822495828842</c:v>
                </c:pt>
                <c:pt idx="551" formatCode="_(&quot;$&quot;* #,##0_);_(&quot;$&quot;* \(#,##0\);_(&quot;$&quot;* &quot;-&quot;??_);_(@_)">
                  <c:v>3223.822495828842</c:v>
                </c:pt>
                <c:pt idx="552" formatCode="_(&quot;$&quot;* #,##0_);_(&quot;$&quot;* \(#,##0\);_(&quot;$&quot;* &quot;-&quot;??_);_(@_)">
                  <c:v>3385.0136206202842</c:v>
                </c:pt>
                <c:pt idx="553" formatCode="_(&quot;$&quot;* #,##0_);_(&quot;$&quot;* \(#,##0\);_(&quot;$&quot;* &quot;-&quot;??_);_(@_)">
                  <c:v>3385.0136206202842</c:v>
                </c:pt>
                <c:pt idx="554" formatCode="_(&quot;$&quot;* #,##0_);_(&quot;$&quot;* \(#,##0\);_(&quot;$&quot;* &quot;-&quot;??_);_(@_)">
                  <c:v>3385.0136206202842</c:v>
                </c:pt>
                <c:pt idx="555" formatCode="_(&quot;$&quot;* #,##0_);_(&quot;$&quot;* \(#,##0\);_(&quot;$&quot;* &quot;-&quot;??_);_(@_)">
                  <c:v>3385.0136206202842</c:v>
                </c:pt>
                <c:pt idx="556" formatCode="_(&quot;$&quot;* #,##0_);_(&quot;$&quot;* \(#,##0\);_(&quot;$&quot;* &quot;-&quot;??_);_(@_)">
                  <c:v>3385.0136206202842</c:v>
                </c:pt>
                <c:pt idx="557" formatCode="_(&quot;$&quot;* #,##0_);_(&quot;$&quot;* \(#,##0\);_(&quot;$&quot;* &quot;-&quot;??_);_(@_)">
                  <c:v>3385.0136206202842</c:v>
                </c:pt>
                <c:pt idx="558" formatCode="_(&quot;$&quot;* #,##0_);_(&quot;$&quot;* \(#,##0\);_(&quot;$&quot;* &quot;-&quot;??_);_(@_)">
                  <c:v>3385.0136206202842</c:v>
                </c:pt>
                <c:pt idx="559" formatCode="_(&quot;$&quot;* #,##0_);_(&quot;$&quot;* \(#,##0\);_(&quot;$&quot;* &quot;-&quot;??_);_(@_)">
                  <c:v>3385.0136206202842</c:v>
                </c:pt>
                <c:pt idx="560" formatCode="_(&quot;$&quot;* #,##0_);_(&quot;$&quot;* \(#,##0\);_(&quot;$&quot;* &quot;-&quot;??_);_(@_)">
                  <c:v>3385.0136206202842</c:v>
                </c:pt>
                <c:pt idx="561" formatCode="_(&quot;$&quot;* #,##0_);_(&quot;$&quot;* \(#,##0\);_(&quot;$&quot;* &quot;-&quot;??_);_(@_)">
                  <c:v>3385.0136206202842</c:v>
                </c:pt>
                <c:pt idx="562" formatCode="_(&quot;$&quot;* #,##0_);_(&quot;$&quot;* \(#,##0\);_(&quot;$&quot;* &quot;-&quot;??_);_(@_)">
                  <c:v>3385.0136206202842</c:v>
                </c:pt>
                <c:pt idx="563" formatCode="_(&quot;$&quot;* #,##0_);_(&quot;$&quot;* \(#,##0\);_(&quot;$&quot;* &quot;-&quot;??_);_(@_)">
                  <c:v>3385.0136206202842</c:v>
                </c:pt>
                <c:pt idx="564" formatCode="_(&quot;$&quot;* #,##0_);_(&quot;$&quot;* \(#,##0\);_(&quot;$&quot;* &quot;-&quot;??_);_(@_)">
                  <c:v>3554.2643016512984</c:v>
                </c:pt>
                <c:pt idx="565" formatCode="_(&quot;$&quot;* #,##0_);_(&quot;$&quot;* \(#,##0\);_(&quot;$&quot;* &quot;-&quot;??_);_(@_)">
                  <c:v>3554.2643016512984</c:v>
                </c:pt>
                <c:pt idx="566" formatCode="_(&quot;$&quot;* #,##0_);_(&quot;$&quot;* \(#,##0\);_(&quot;$&quot;* &quot;-&quot;??_);_(@_)">
                  <c:v>3554.2643016512984</c:v>
                </c:pt>
                <c:pt idx="567" formatCode="_(&quot;$&quot;* #,##0_);_(&quot;$&quot;* \(#,##0\);_(&quot;$&quot;* &quot;-&quot;??_);_(@_)">
                  <c:v>3554.2643016512984</c:v>
                </c:pt>
                <c:pt idx="568" formatCode="_(&quot;$&quot;* #,##0_);_(&quot;$&quot;* \(#,##0\);_(&quot;$&quot;* &quot;-&quot;??_);_(@_)">
                  <c:v>3554.2643016512984</c:v>
                </c:pt>
                <c:pt idx="569" formatCode="_(&quot;$&quot;* #,##0_);_(&quot;$&quot;* \(#,##0\);_(&quot;$&quot;* &quot;-&quot;??_);_(@_)">
                  <c:v>3554.2643016512984</c:v>
                </c:pt>
                <c:pt idx="570" formatCode="_(&quot;$&quot;* #,##0_);_(&quot;$&quot;* \(#,##0\);_(&quot;$&quot;* &quot;-&quot;??_);_(@_)">
                  <c:v>3554.2643016512984</c:v>
                </c:pt>
                <c:pt idx="571" formatCode="_(&quot;$&quot;* #,##0_);_(&quot;$&quot;* \(#,##0\);_(&quot;$&quot;* &quot;-&quot;??_);_(@_)">
                  <c:v>3554.2643016512984</c:v>
                </c:pt>
                <c:pt idx="572" formatCode="_(&quot;$&quot;* #,##0_);_(&quot;$&quot;* \(#,##0\);_(&quot;$&quot;* &quot;-&quot;??_);_(@_)">
                  <c:v>3554.2643016512984</c:v>
                </c:pt>
                <c:pt idx="573" formatCode="_(&quot;$&quot;* #,##0_);_(&quot;$&quot;* \(#,##0\);_(&quot;$&quot;* &quot;-&quot;??_);_(@_)">
                  <c:v>3554.2643016512984</c:v>
                </c:pt>
                <c:pt idx="574" formatCode="_(&quot;$&quot;* #,##0_);_(&quot;$&quot;* \(#,##0\);_(&quot;$&quot;* &quot;-&quot;??_);_(@_)">
                  <c:v>3554.2643016512984</c:v>
                </c:pt>
                <c:pt idx="575" formatCode="_(&quot;$&quot;* #,##0_);_(&quot;$&quot;* \(#,##0\);_(&quot;$&quot;* &quot;-&quot;??_);_(@_)">
                  <c:v>3554.2643016512984</c:v>
                </c:pt>
                <c:pt idx="576" formatCode="_(&quot;$&quot;* #,##0_);_(&quot;$&quot;* \(#,##0\);_(&quot;$&quot;* &quot;-&quot;??_);_(@_)">
                  <c:v>3731.9775167338635</c:v>
                </c:pt>
                <c:pt idx="577" formatCode="_(&quot;$&quot;* #,##0_);_(&quot;$&quot;* \(#,##0\);_(&quot;$&quot;* &quot;-&quot;??_);_(@_)">
                  <c:v>3731.9775167338635</c:v>
                </c:pt>
                <c:pt idx="578" formatCode="_(&quot;$&quot;* #,##0_);_(&quot;$&quot;* \(#,##0\);_(&quot;$&quot;* &quot;-&quot;??_);_(@_)">
                  <c:v>3731.9775167338635</c:v>
                </c:pt>
                <c:pt idx="579" formatCode="_(&quot;$&quot;* #,##0_);_(&quot;$&quot;* \(#,##0\);_(&quot;$&quot;* &quot;-&quot;??_);_(@_)">
                  <c:v>3731.9775167338635</c:v>
                </c:pt>
                <c:pt idx="580" formatCode="_(&quot;$&quot;* #,##0_);_(&quot;$&quot;* \(#,##0\);_(&quot;$&quot;* &quot;-&quot;??_);_(@_)">
                  <c:v>3731.9775167338635</c:v>
                </c:pt>
                <c:pt idx="581" formatCode="_(&quot;$&quot;* #,##0_);_(&quot;$&quot;* \(#,##0\);_(&quot;$&quot;* &quot;-&quot;??_);_(@_)">
                  <c:v>3731.9775167338635</c:v>
                </c:pt>
                <c:pt idx="582" formatCode="_(&quot;$&quot;* #,##0_);_(&quot;$&quot;* \(#,##0\);_(&quot;$&quot;* &quot;-&quot;??_);_(@_)">
                  <c:v>3731.9775167338635</c:v>
                </c:pt>
                <c:pt idx="583" formatCode="_(&quot;$&quot;* #,##0_);_(&quot;$&quot;* \(#,##0\);_(&quot;$&quot;* &quot;-&quot;??_);_(@_)">
                  <c:v>3731.9775167338635</c:v>
                </c:pt>
                <c:pt idx="584" formatCode="_(&quot;$&quot;* #,##0_);_(&quot;$&quot;* \(#,##0\);_(&quot;$&quot;* &quot;-&quot;??_);_(@_)">
                  <c:v>3731.9775167338635</c:v>
                </c:pt>
                <c:pt idx="585" formatCode="_(&quot;$&quot;* #,##0_);_(&quot;$&quot;* \(#,##0\);_(&quot;$&quot;* &quot;-&quot;??_);_(@_)">
                  <c:v>3731.9775167338635</c:v>
                </c:pt>
                <c:pt idx="586" formatCode="_(&quot;$&quot;* #,##0_);_(&quot;$&quot;* \(#,##0\);_(&quot;$&quot;* &quot;-&quot;??_);_(@_)">
                  <c:v>3731.9775167338635</c:v>
                </c:pt>
                <c:pt idx="587" formatCode="_(&quot;$&quot;* #,##0_);_(&quot;$&quot;* \(#,##0\);_(&quot;$&quot;* &quot;-&quot;??_);_(@_)">
                  <c:v>3731.9775167338635</c:v>
                </c:pt>
                <c:pt idx="588" formatCode="_(&quot;$&quot;* #,##0_);_(&quot;$&quot;* \(#,##0\);_(&quot;$&quot;* &quot;-&quot;??_);_(@_)">
                  <c:v>3918.5763925705569</c:v>
                </c:pt>
                <c:pt idx="589" formatCode="_(&quot;$&quot;* #,##0_);_(&quot;$&quot;* \(#,##0\);_(&quot;$&quot;* &quot;-&quot;??_);_(@_)">
                  <c:v>3918.5763925705569</c:v>
                </c:pt>
                <c:pt idx="590" formatCode="_(&quot;$&quot;* #,##0_);_(&quot;$&quot;* \(#,##0\);_(&quot;$&quot;* &quot;-&quot;??_);_(@_)">
                  <c:v>3918.5763925705569</c:v>
                </c:pt>
                <c:pt idx="591" formatCode="_(&quot;$&quot;* #,##0_);_(&quot;$&quot;* \(#,##0\);_(&quot;$&quot;* &quot;-&quot;??_);_(@_)">
                  <c:v>3918.5763925705569</c:v>
                </c:pt>
                <c:pt idx="592" formatCode="_(&quot;$&quot;* #,##0_);_(&quot;$&quot;* \(#,##0\);_(&quot;$&quot;* &quot;-&quot;??_);_(@_)">
                  <c:v>3918.5763925705569</c:v>
                </c:pt>
                <c:pt idx="593" formatCode="_(&quot;$&quot;* #,##0_);_(&quot;$&quot;* \(#,##0\);_(&quot;$&quot;* &quot;-&quot;??_);_(@_)">
                  <c:v>3918.5763925705569</c:v>
                </c:pt>
                <c:pt idx="594" formatCode="_(&quot;$&quot;* #,##0_);_(&quot;$&quot;* \(#,##0\);_(&quot;$&quot;* &quot;-&quot;??_);_(@_)">
                  <c:v>3918.5763925705569</c:v>
                </c:pt>
                <c:pt idx="595" formatCode="_(&quot;$&quot;* #,##0_);_(&quot;$&quot;* \(#,##0\);_(&quot;$&quot;* &quot;-&quot;??_);_(@_)">
                  <c:v>3918.5763925705569</c:v>
                </c:pt>
                <c:pt idx="596" formatCode="_(&quot;$&quot;* #,##0_);_(&quot;$&quot;* \(#,##0\);_(&quot;$&quot;* &quot;-&quot;??_);_(@_)">
                  <c:v>3918.5763925705569</c:v>
                </c:pt>
                <c:pt idx="597" formatCode="_(&quot;$&quot;* #,##0_);_(&quot;$&quot;* \(#,##0\);_(&quot;$&quot;* &quot;-&quot;??_);_(@_)">
                  <c:v>3918.5763925705569</c:v>
                </c:pt>
                <c:pt idx="598" formatCode="_(&quot;$&quot;* #,##0_);_(&quot;$&quot;* \(#,##0\);_(&quot;$&quot;* &quot;-&quot;??_);_(@_)">
                  <c:v>3918.5763925705569</c:v>
                </c:pt>
                <c:pt idx="599" formatCode="_(&quot;$&quot;* #,##0_);_(&quot;$&quot;* \(#,##0\);_(&quot;$&quot;* &quot;-&quot;??_);_(@_)">
                  <c:v>3918.5763925705569</c:v>
                </c:pt>
                <c:pt idx="600" formatCode="_(&quot;$&quot;* #,##0_);_(&quot;$&quot;* \(#,##0\);_(&quot;$&quot;* &quot;-&quot;??_);_(@_)">
                  <c:v>4114.5052121990848</c:v>
                </c:pt>
                <c:pt idx="601" formatCode="_(&quot;$&quot;* #,##0_);_(&quot;$&quot;* \(#,##0\);_(&quot;$&quot;* &quot;-&quot;??_);_(@_)">
                  <c:v>4114.5052121990848</c:v>
                </c:pt>
                <c:pt idx="602" formatCode="_(&quot;$&quot;* #,##0_);_(&quot;$&quot;* \(#,##0\);_(&quot;$&quot;* &quot;-&quot;??_);_(@_)">
                  <c:v>4114.5052121990848</c:v>
                </c:pt>
                <c:pt idx="603" formatCode="_(&quot;$&quot;* #,##0_);_(&quot;$&quot;* \(#,##0\);_(&quot;$&quot;* &quot;-&quot;??_);_(@_)">
                  <c:v>4114.5052121990848</c:v>
                </c:pt>
                <c:pt idx="604" formatCode="_(&quot;$&quot;* #,##0_);_(&quot;$&quot;* \(#,##0\);_(&quot;$&quot;* &quot;-&quot;??_);_(@_)">
                  <c:v>4114.5052121990848</c:v>
                </c:pt>
                <c:pt idx="605" formatCode="_(&quot;$&quot;* #,##0_);_(&quot;$&quot;* \(#,##0\);_(&quot;$&quot;* &quot;-&quot;??_);_(@_)">
                  <c:v>4114.5052121990848</c:v>
                </c:pt>
                <c:pt idx="606" formatCode="_(&quot;$&quot;* #,##0_);_(&quot;$&quot;* \(#,##0\);_(&quot;$&quot;* &quot;-&quot;??_);_(@_)">
                  <c:v>4114.5052121990848</c:v>
                </c:pt>
                <c:pt idx="607" formatCode="_(&quot;$&quot;* #,##0_);_(&quot;$&quot;* \(#,##0\);_(&quot;$&quot;* &quot;-&quot;??_);_(@_)">
                  <c:v>4114.5052121990848</c:v>
                </c:pt>
                <c:pt idx="608" formatCode="_(&quot;$&quot;* #,##0_);_(&quot;$&quot;* \(#,##0\);_(&quot;$&quot;* &quot;-&quot;??_);_(@_)">
                  <c:v>4114.5052121990848</c:v>
                </c:pt>
                <c:pt idx="609" formatCode="_(&quot;$&quot;* #,##0_);_(&quot;$&quot;* \(#,##0\);_(&quot;$&quot;* &quot;-&quot;??_);_(@_)">
                  <c:v>4114.5052121990848</c:v>
                </c:pt>
                <c:pt idx="610" formatCode="_(&quot;$&quot;* #,##0_);_(&quot;$&quot;* \(#,##0\);_(&quot;$&quot;* &quot;-&quot;??_);_(@_)">
                  <c:v>4114.5052121990848</c:v>
                </c:pt>
                <c:pt idx="611" formatCode="_(&quot;$&quot;* #,##0_);_(&quot;$&quot;* \(#,##0\);_(&quot;$&quot;* &quot;-&quot;??_);_(@_)">
                  <c:v>4114.5052121990848</c:v>
                </c:pt>
                <c:pt idx="612" formatCode="_(&quot;$&quot;* #,##0_);_(&quot;$&quot;* \(#,##0\);_(&quot;$&quot;* &quot;-&quot;??_);_(@_)">
                  <c:v>4320.2304728090394</c:v>
                </c:pt>
                <c:pt idx="613" formatCode="_(&quot;$&quot;* #,##0_);_(&quot;$&quot;* \(#,##0\);_(&quot;$&quot;* &quot;-&quot;??_);_(@_)">
                  <c:v>4320.2304728090394</c:v>
                </c:pt>
                <c:pt idx="614" formatCode="_(&quot;$&quot;* #,##0_);_(&quot;$&quot;* \(#,##0\);_(&quot;$&quot;* &quot;-&quot;??_);_(@_)">
                  <c:v>4320.2304728090394</c:v>
                </c:pt>
                <c:pt idx="615" formatCode="_(&quot;$&quot;* #,##0_);_(&quot;$&quot;* \(#,##0\);_(&quot;$&quot;* &quot;-&quot;??_);_(@_)">
                  <c:v>4320.2304728090394</c:v>
                </c:pt>
                <c:pt idx="616" formatCode="_(&quot;$&quot;* #,##0_);_(&quot;$&quot;* \(#,##0\);_(&quot;$&quot;* &quot;-&quot;??_);_(@_)">
                  <c:v>4320.2304728090394</c:v>
                </c:pt>
                <c:pt idx="617" formatCode="_(&quot;$&quot;* #,##0_);_(&quot;$&quot;* \(#,##0\);_(&quot;$&quot;* &quot;-&quot;??_);_(@_)">
                  <c:v>4320.2304728090394</c:v>
                </c:pt>
                <c:pt idx="618" formatCode="_(&quot;$&quot;* #,##0_);_(&quot;$&quot;* \(#,##0\);_(&quot;$&quot;* &quot;-&quot;??_);_(@_)">
                  <c:v>4320.2304728090394</c:v>
                </c:pt>
                <c:pt idx="619" formatCode="_(&quot;$&quot;* #,##0_);_(&quot;$&quot;* \(#,##0\);_(&quot;$&quot;* &quot;-&quot;??_);_(@_)">
                  <c:v>4320.2304728090394</c:v>
                </c:pt>
                <c:pt idx="620" formatCode="_(&quot;$&quot;* #,##0_);_(&quot;$&quot;* \(#,##0\);_(&quot;$&quot;* &quot;-&quot;??_);_(@_)">
                  <c:v>4320.2304728090394</c:v>
                </c:pt>
                <c:pt idx="621" formatCode="_(&quot;$&quot;* #,##0_);_(&quot;$&quot;* \(#,##0\);_(&quot;$&quot;* &quot;-&quot;??_);_(@_)">
                  <c:v>4320.2304728090394</c:v>
                </c:pt>
                <c:pt idx="622" formatCode="_(&quot;$&quot;* #,##0_);_(&quot;$&quot;* \(#,##0\);_(&quot;$&quot;* &quot;-&quot;??_);_(@_)">
                  <c:v>4320.2304728090394</c:v>
                </c:pt>
                <c:pt idx="623" formatCode="_(&quot;$&quot;* #,##0_);_(&quot;$&quot;* \(#,##0\);_(&quot;$&quot;* &quot;-&quot;??_);_(@_)">
                  <c:v>4320.2304728090394</c:v>
                </c:pt>
                <c:pt idx="624" formatCode="_(&quot;$&quot;* #,##0_);_(&quot;$&quot;* \(#,##0\);_(&quot;$&quot;* &quot;-&quot;??_);_(@_)">
                  <c:v>4536.2419964494911</c:v>
                </c:pt>
                <c:pt idx="625" formatCode="_(&quot;$&quot;* #,##0_);_(&quot;$&quot;* \(#,##0\);_(&quot;$&quot;* &quot;-&quot;??_);_(@_)">
                  <c:v>4536.2419964494911</c:v>
                </c:pt>
                <c:pt idx="626" formatCode="_(&quot;$&quot;* #,##0_);_(&quot;$&quot;* \(#,##0\);_(&quot;$&quot;* &quot;-&quot;??_);_(@_)">
                  <c:v>4536.2419964494911</c:v>
                </c:pt>
                <c:pt idx="627" formatCode="_(&quot;$&quot;* #,##0_);_(&quot;$&quot;* \(#,##0\);_(&quot;$&quot;* &quot;-&quot;??_);_(@_)">
                  <c:v>4536.2419964494911</c:v>
                </c:pt>
                <c:pt idx="628" formatCode="_(&quot;$&quot;* #,##0_);_(&quot;$&quot;* \(#,##0\);_(&quot;$&quot;* &quot;-&quot;??_);_(@_)">
                  <c:v>4536.2419964494911</c:v>
                </c:pt>
                <c:pt idx="629" formatCode="_(&quot;$&quot;* #,##0_);_(&quot;$&quot;* \(#,##0\);_(&quot;$&quot;* &quot;-&quot;??_);_(@_)">
                  <c:v>4536.2419964494911</c:v>
                </c:pt>
                <c:pt idx="630" formatCode="_(&quot;$&quot;* #,##0_);_(&quot;$&quot;* \(#,##0\);_(&quot;$&quot;* &quot;-&quot;??_);_(@_)">
                  <c:v>4536.2419964494911</c:v>
                </c:pt>
                <c:pt idx="631" formatCode="_(&quot;$&quot;* #,##0_);_(&quot;$&quot;* \(#,##0\);_(&quot;$&quot;* &quot;-&quot;??_);_(@_)">
                  <c:v>4536.2419964494911</c:v>
                </c:pt>
                <c:pt idx="632" formatCode="_(&quot;$&quot;* #,##0_);_(&quot;$&quot;* \(#,##0\);_(&quot;$&quot;* &quot;-&quot;??_);_(@_)">
                  <c:v>4536.2419964494911</c:v>
                </c:pt>
                <c:pt idx="633" formatCode="_(&quot;$&quot;* #,##0_);_(&quot;$&quot;* \(#,##0\);_(&quot;$&quot;* &quot;-&quot;??_);_(@_)">
                  <c:v>4536.2419964494911</c:v>
                </c:pt>
                <c:pt idx="634" formatCode="_(&quot;$&quot;* #,##0_);_(&quot;$&quot;* \(#,##0\);_(&quot;$&quot;* &quot;-&quot;??_);_(@_)">
                  <c:v>4536.2419964494911</c:v>
                </c:pt>
                <c:pt idx="635" formatCode="_(&quot;$&quot;* #,##0_);_(&quot;$&quot;* \(#,##0\);_(&quot;$&quot;* &quot;-&quot;??_);_(@_)">
                  <c:v>4536.2419964494911</c:v>
                </c:pt>
                <c:pt idx="636" formatCode="_(&quot;$&quot;* #,##0_);_(&quot;$&quot;* \(#,##0\);_(&quot;$&quot;* &quot;-&quot;??_);_(@_)">
                  <c:v>4763.054096271966</c:v>
                </c:pt>
                <c:pt idx="637" formatCode="_(&quot;$&quot;* #,##0_);_(&quot;$&quot;* \(#,##0\);_(&quot;$&quot;* &quot;-&quot;??_);_(@_)">
                  <c:v>4763.054096271966</c:v>
                </c:pt>
                <c:pt idx="638" formatCode="_(&quot;$&quot;* #,##0_);_(&quot;$&quot;* \(#,##0\);_(&quot;$&quot;* &quot;-&quot;??_);_(@_)">
                  <c:v>4763.054096271966</c:v>
                </c:pt>
                <c:pt idx="639" formatCode="_(&quot;$&quot;* #,##0_);_(&quot;$&quot;* \(#,##0\);_(&quot;$&quot;* &quot;-&quot;??_);_(@_)">
                  <c:v>4763.054096271966</c:v>
                </c:pt>
                <c:pt idx="640" formatCode="_(&quot;$&quot;* #,##0_);_(&quot;$&quot;* \(#,##0\);_(&quot;$&quot;* &quot;-&quot;??_);_(@_)">
                  <c:v>4763.054096271966</c:v>
                </c:pt>
                <c:pt idx="641" formatCode="_(&quot;$&quot;* #,##0_);_(&quot;$&quot;* \(#,##0\);_(&quot;$&quot;* &quot;-&quot;??_);_(@_)">
                  <c:v>4763.054096271966</c:v>
                </c:pt>
                <c:pt idx="642" formatCode="_(&quot;$&quot;* #,##0_);_(&quot;$&quot;* \(#,##0\);_(&quot;$&quot;* &quot;-&quot;??_);_(@_)">
                  <c:v>4763.054096271966</c:v>
                </c:pt>
                <c:pt idx="643" formatCode="_(&quot;$&quot;* #,##0_);_(&quot;$&quot;* \(#,##0\);_(&quot;$&quot;* &quot;-&quot;??_);_(@_)">
                  <c:v>4763.054096271966</c:v>
                </c:pt>
                <c:pt idx="644" formatCode="_(&quot;$&quot;* #,##0_);_(&quot;$&quot;* \(#,##0\);_(&quot;$&quot;* &quot;-&quot;??_);_(@_)">
                  <c:v>4763.054096271966</c:v>
                </c:pt>
                <c:pt idx="645" formatCode="_(&quot;$&quot;* #,##0_);_(&quot;$&quot;* \(#,##0\);_(&quot;$&quot;* &quot;-&quot;??_);_(@_)">
                  <c:v>4763.054096271966</c:v>
                </c:pt>
                <c:pt idx="646" formatCode="_(&quot;$&quot;* #,##0_);_(&quot;$&quot;* \(#,##0\);_(&quot;$&quot;* &quot;-&quot;??_);_(@_)">
                  <c:v>4763.054096271966</c:v>
                </c:pt>
                <c:pt idx="647" formatCode="_(&quot;$&quot;* #,##0_);_(&quot;$&quot;* \(#,##0\);_(&quot;$&quot;* &quot;-&quot;??_);_(@_)">
                  <c:v>4763.054096271966</c:v>
                </c:pt>
                <c:pt idx="648" formatCode="_(&quot;$&quot;* #,##0_);_(&quot;$&quot;* \(#,##0\);_(&quot;$&quot;* &quot;-&quot;??_);_(@_)">
                  <c:v>5001.2068010855646</c:v>
                </c:pt>
                <c:pt idx="649" formatCode="_(&quot;$&quot;* #,##0_);_(&quot;$&quot;* \(#,##0\);_(&quot;$&quot;* &quot;-&quot;??_);_(@_)">
                  <c:v>5001.2068010855646</c:v>
                </c:pt>
                <c:pt idx="650" formatCode="_(&quot;$&quot;* #,##0_);_(&quot;$&quot;* \(#,##0\);_(&quot;$&quot;* &quot;-&quot;??_);_(@_)">
                  <c:v>5001.2068010855646</c:v>
                </c:pt>
                <c:pt idx="651" formatCode="_(&quot;$&quot;* #,##0_);_(&quot;$&quot;* \(#,##0\);_(&quot;$&quot;* &quot;-&quot;??_);_(@_)">
                  <c:v>5001.2068010855646</c:v>
                </c:pt>
                <c:pt idx="652" formatCode="_(&quot;$&quot;* #,##0_);_(&quot;$&quot;* \(#,##0\);_(&quot;$&quot;* &quot;-&quot;??_);_(@_)">
                  <c:v>5001.2068010855646</c:v>
                </c:pt>
                <c:pt idx="653" formatCode="_(&quot;$&quot;* #,##0_);_(&quot;$&quot;* \(#,##0\);_(&quot;$&quot;* &quot;-&quot;??_);_(@_)">
                  <c:v>5001.2068010855646</c:v>
                </c:pt>
                <c:pt idx="654" formatCode="_(&quot;$&quot;* #,##0_);_(&quot;$&quot;* \(#,##0\);_(&quot;$&quot;* &quot;-&quot;??_);_(@_)">
                  <c:v>5001.2068010855646</c:v>
                </c:pt>
                <c:pt idx="655" formatCode="_(&quot;$&quot;* #,##0_);_(&quot;$&quot;* \(#,##0\);_(&quot;$&quot;* &quot;-&quot;??_);_(@_)">
                  <c:v>5001.2068010855646</c:v>
                </c:pt>
                <c:pt idx="656" formatCode="_(&quot;$&quot;* #,##0_);_(&quot;$&quot;* \(#,##0\);_(&quot;$&quot;* &quot;-&quot;??_);_(@_)">
                  <c:v>5001.2068010855646</c:v>
                </c:pt>
                <c:pt idx="657" formatCode="_(&quot;$&quot;* #,##0_);_(&quot;$&quot;* \(#,##0\);_(&quot;$&quot;* &quot;-&quot;??_);_(@_)">
                  <c:v>5001.2068010855646</c:v>
                </c:pt>
                <c:pt idx="658" formatCode="_(&quot;$&quot;* #,##0_);_(&quot;$&quot;* \(#,##0\);_(&quot;$&quot;* &quot;-&quot;??_);_(@_)">
                  <c:v>5001.2068010855646</c:v>
                </c:pt>
                <c:pt idx="659" formatCode="_(&quot;$&quot;* #,##0_);_(&quot;$&quot;* \(#,##0\);_(&quot;$&quot;* &quot;-&quot;??_);_(@_)">
                  <c:v>5001.2068010855646</c:v>
                </c:pt>
                <c:pt idx="660" formatCode="_(&quot;$&quot;* #,##0_);_(&quot;$&quot;* \(#,##0\);_(&quot;$&quot;* &quot;-&quot;??_);_(@_)">
                  <c:v>5251.2671411398433</c:v>
                </c:pt>
                <c:pt idx="661" formatCode="_(&quot;$&quot;* #,##0_);_(&quot;$&quot;* \(#,##0\);_(&quot;$&quot;* &quot;-&quot;??_);_(@_)">
                  <c:v>5251.2671411398433</c:v>
                </c:pt>
                <c:pt idx="662" formatCode="_(&quot;$&quot;* #,##0_);_(&quot;$&quot;* \(#,##0\);_(&quot;$&quot;* &quot;-&quot;??_);_(@_)">
                  <c:v>5251.2671411398433</c:v>
                </c:pt>
                <c:pt idx="663" formatCode="_(&quot;$&quot;* #,##0_);_(&quot;$&quot;* \(#,##0\);_(&quot;$&quot;* &quot;-&quot;??_);_(@_)">
                  <c:v>5251.2671411398433</c:v>
                </c:pt>
                <c:pt idx="664" formatCode="_(&quot;$&quot;* #,##0_);_(&quot;$&quot;* \(#,##0\);_(&quot;$&quot;* &quot;-&quot;??_);_(@_)">
                  <c:v>5251.2671411398433</c:v>
                </c:pt>
                <c:pt idx="665" formatCode="_(&quot;$&quot;* #,##0_);_(&quot;$&quot;* \(#,##0\);_(&quot;$&quot;* &quot;-&quot;??_);_(@_)">
                  <c:v>5251.2671411398433</c:v>
                </c:pt>
                <c:pt idx="666" formatCode="_(&quot;$&quot;* #,##0_);_(&quot;$&quot;* \(#,##0\);_(&quot;$&quot;* &quot;-&quot;??_);_(@_)">
                  <c:v>5251.2671411398433</c:v>
                </c:pt>
                <c:pt idx="667" formatCode="_(&quot;$&quot;* #,##0_);_(&quot;$&quot;* \(#,##0\);_(&quot;$&quot;* &quot;-&quot;??_);_(@_)">
                  <c:v>5251.2671411398433</c:v>
                </c:pt>
                <c:pt idx="668" formatCode="_(&quot;$&quot;* #,##0_);_(&quot;$&quot;* \(#,##0\);_(&quot;$&quot;* &quot;-&quot;??_);_(@_)">
                  <c:v>5251.2671411398433</c:v>
                </c:pt>
                <c:pt idx="669" formatCode="_(&quot;$&quot;* #,##0_);_(&quot;$&quot;* \(#,##0\);_(&quot;$&quot;* &quot;-&quot;??_);_(@_)">
                  <c:v>5251.2671411398433</c:v>
                </c:pt>
                <c:pt idx="670" formatCode="_(&quot;$&quot;* #,##0_);_(&quot;$&quot;* \(#,##0\);_(&quot;$&quot;* &quot;-&quot;??_);_(@_)">
                  <c:v>5251.2671411398433</c:v>
                </c:pt>
                <c:pt idx="671" formatCode="_(&quot;$&quot;* #,##0_);_(&quot;$&quot;* \(#,##0\);_(&quot;$&quot;* &quot;-&quot;??_);_(@_)">
                  <c:v>5251.2671411398433</c:v>
                </c:pt>
                <c:pt idx="672" formatCode="_(&quot;$&quot;* #,##0_);_(&quot;$&quot;* \(#,##0\);_(&quot;$&quot;* &quot;-&quot;??_);_(@_)">
                  <c:v>5513.8304981968358</c:v>
                </c:pt>
                <c:pt idx="673" formatCode="_(&quot;$&quot;* #,##0_);_(&quot;$&quot;* \(#,##0\);_(&quot;$&quot;* &quot;-&quot;??_);_(@_)">
                  <c:v>5513.8304981968358</c:v>
                </c:pt>
                <c:pt idx="674" formatCode="_(&quot;$&quot;* #,##0_);_(&quot;$&quot;* \(#,##0\);_(&quot;$&quot;* &quot;-&quot;??_);_(@_)">
                  <c:v>5513.8304981968358</c:v>
                </c:pt>
                <c:pt idx="675" formatCode="_(&quot;$&quot;* #,##0_);_(&quot;$&quot;* \(#,##0\);_(&quot;$&quot;* &quot;-&quot;??_);_(@_)">
                  <c:v>5513.8304981968358</c:v>
                </c:pt>
                <c:pt idx="676" formatCode="_(&quot;$&quot;* #,##0_);_(&quot;$&quot;* \(#,##0\);_(&quot;$&quot;* &quot;-&quot;??_);_(@_)">
                  <c:v>5513.8304981968358</c:v>
                </c:pt>
                <c:pt idx="677" formatCode="_(&quot;$&quot;* #,##0_);_(&quot;$&quot;* \(#,##0\);_(&quot;$&quot;* &quot;-&quot;??_);_(@_)">
                  <c:v>5513.8304981968358</c:v>
                </c:pt>
                <c:pt idx="678" formatCode="_(&quot;$&quot;* #,##0_);_(&quot;$&quot;* \(#,##0\);_(&quot;$&quot;* &quot;-&quot;??_);_(@_)">
                  <c:v>5513.8304981968358</c:v>
                </c:pt>
                <c:pt idx="679" formatCode="_(&quot;$&quot;* #,##0_);_(&quot;$&quot;* \(#,##0\);_(&quot;$&quot;* &quot;-&quot;??_);_(@_)">
                  <c:v>5513.8304981968358</c:v>
                </c:pt>
                <c:pt idx="680" formatCode="_(&quot;$&quot;* #,##0_);_(&quot;$&quot;* \(#,##0\);_(&quot;$&quot;* &quot;-&quot;??_);_(@_)">
                  <c:v>5513.8304981968358</c:v>
                </c:pt>
                <c:pt idx="681" formatCode="_(&quot;$&quot;* #,##0_);_(&quot;$&quot;* \(#,##0\);_(&quot;$&quot;* &quot;-&quot;??_);_(@_)">
                  <c:v>5513.8304981968358</c:v>
                </c:pt>
                <c:pt idx="682" formatCode="_(&quot;$&quot;* #,##0_);_(&quot;$&quot;* \(#,##0\);_(&quot;$&quot;* &quot;-&quot;??_);_(@_)">
                  <c:v>5513.8304981968358</c:v>
                </c:pt>
                <c:pt idx="683" formatCode="_(&quot;$&quot;* #,##0_);_(&quot;$&quot;* \(#,##0\);_(&quot;$&quot;* &quot;-&quot;??_);_(@_)">
                  <c:v>5513.8304981968358</c:v>
                </c:pt>
                <c:pt idx="684" formatCode="_(&quot;$&quot;* #,##0_);_(&quot;$&quot;* \(#,##0\);_(&quot;$&quot;* &quot;-&quot;??_);_(@_)">
                  <c:v>5899.7986330706144</c:v>
                </c:pt>
                <c:pt idx="685" formatCode="_(&quot;$&quot;* #,##0_);_(&quot;$&quot;* \(#,##0\);_(&quot;$&quot;* &quot;-&quot;??_);_(@_)">
                  <c:v>5899.7986330706144</c:v>
                </c:pt>
                <c:pt idx="686" formatCode="_(&quot;$&quot;* #,##0_);_(&quot;$&quot;* \(#,##0\);_(&quot;$&quot;* &quot;-&quot;??_);_(@_)">
                  <c:v>5899.7986330706144</c:v>
                </c:pt>
                <c:pt idx="687" formatCode="_(&quot;$&quot;* #,##0_);_(&quot;$&quot;* \(#,##0\);_(&quot;$&quot;* &quot;-&quot;??_);_(@_)">
                  <c:v>5899.7986330706144</c:v>
                </c:pt>
                <c:pt idx="688" formatCode="_(&quot;$&quot;* #,##0_);_(&quot;$&quot;* \(#,##0\);_(&quot;$&quot;* &quot;-&quot;??_);_(@_)">
                  <c:v>5899.7986330706144</c:v>
                </c:pt>
                <c:pt idx="689" formatCode="_(&quot;$&quot;* #,##0_);_(&quot;$&quot;* \(#,##0\);_(&quot;$&quot;* &quot;-&quot;??_);_(@_)">
                  <c:v>5899.7986330706144</c:v>
                </c:pt>
                <c:pt idx="690" formatCode="_(&quot;$&quot;* #,##0_);_(&quot;$&quot;* \(#,##0\);_(&quot;$&quot;* &quot;-&quot;??_);_(@_)">
                  <c:v>5899.7986330706144</c:v>
                </c:pt>
                <c:pt idx="691" formatCode="_(&quot;$&quot;* #,##0_);_(&quot;$&quot;* \(#,##0\);_(&quot;$&quot;* &quot;-&quot;??_);_(@_)">
                  <c:v>5899.7986330706144</c:v>
                </c:pt>
                <c:pt idx="692" formatCode="_(&quot;$&quot;* #,##0_);_(&quot;$&quot;* \(#,##0\);_(&quot;$&quot;* &quot;-&quot;??_);_(@_)">
                  <c:v>5899.7986330706144</c:v>
                </c:pt>
                <c:pt idx="693" formatCode="_(&quot;$&quot;* #,##0_);_(&quot;$&quot;* \(#,##0\);_(&quot;$&quot;* &quot;-&quot;??_);_(@_)">
                  <c:v>5899.7986330706144</c:v>
                </c:pt>
                <c:pt idx="694" formatCode="_(&quot;$&quot;* #,##0_);_(&quot;$&quot;* \(#,##0\);_(&quot;$&quot;* &quot;-&quot;??_);_(@_)">
                  <c:v>5899.7986330706144</c:v>
                </c:pt>
                <c:pt idx="695" formatCode="_(&quot;$&quot;* #,##0_);_(&quot;$&quot;* \(#,##0\);_(&quot;$&quot;* &quot;-&quot;??_);_(@_)">
                  <c:v>5899.7986330706144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D56-4304-9423-2E0E0D9A55D0}"/>
            </c:ext>
          </c:extLst>
        </c:ser>
        <c:ser>
          <c:idx val="6"/>
          <c:order val="5"/>
          <c:tx>
            <c:v>High Range</c:v>
          </c:tx>
          <c:spPr>
            <a:ln>
              <a:prstDash val="dash"/>
            </a:ln>
          </c:spPr>
          <c:marker>
            <c:symbol val="none"/>
          </c:marker>
          <c:val>
            <c:numRef>
              <c:f>Sheet2!$D$6:$ZW$6</c:f>
              <c:numCache>
                <c:formatCode>General</c:formatCode>
                <c:ptCount val="696"/>
                <c:pt idx="60" formatCode="_(&quot;$&quot;* #,##0_);_(&quot;$&quot;* \(#,##0\);_(&quot;$&quot;* &quot;-&quot;??_);_(@_)">
                  <c:v>1035.7095117787999</c:v>
                </c:pt>
                <c:pt idx="61" formatCode="_(&quot;$&quot;* #,##0_);_(&quot;$&quot;* \(#,##0\);_(&quot;$&quot;* &quot;-&quot;??_);_(@_)">
                  <c:v>1035.7095117787999</c:v>
                </c:pt>
                <c:pt idx="62" formatCode="_(&quot;$&quot;* #,##0_);_(&quot;$&quot;* \(#,##0\);_(&quot;$&quot;* &quot;-&quot;??_);_(@_)">
                  <c:v>1035.7095117787999</c:v>
                </c:pt>
                <c:pt idx="63" formatCode="_(&quot;$&quot;* #,##0_);_(&quot;$&quot;* \(#,##0\);_(&quot;$&quot;* &quot;-&quot;??_);_(@_)">
                  <c:v>1035.7095117787999</c:v>
                </c:pt>
                <c:pt idx="64" formatCode="_(&quot;$&quot;* #,##0_);_(&quot;$&quot;* \(#,##0\);_(&quot;$&quot;* &quot;-&quot;??_);_(@_)">
                  <c:v>1035.7095117787999</c:v>
                </c:pt>
                <c:pt idx="65" formatCode="_(&quot;$&quot;* #,##0_);_(&quot;$&quot;* \(#,##0\);_(&quot;$&quot;* &quot;-&quot;??_);_(@_)">
                  <c:v>1035.7095117787999</c:v>
                </c:pt>
                <c:pt idx="66" formatCode="_(&quot;$&quot;* #,##0_);_(&quot;$&quot;* \(#,##0\);_(&quot;$&quot;* &quot;-&quot;??_);_(@_)">
                  <c:v>1035.7095117787999</c:v>
                </c:pt>
                <c:pt idx="67" formatCode="_(&quot;$&quot;* #,##0_);_(&quot;$&quot;* \(#,##0\);_(&quot;$&quot;* &quot;-&quot;??_);_(@_)">
                  <c:v>1035.7095117787999</c:v>
                </c:pt>
                <c:pt idx="68" formatCode="_(&quot;$&quot;* #,##0_);_(&quot;$&quot;* \(#,##0\);_(&quot;$&quot;* &quot;-&quot;??_);_(@_)">
                  <c:v>1035.7095117787999</c:v>
                </c:pt>
                <c:pt idx="69" formatCode="_(&quot;$&quot;* #,##0_);_(&quot;$&quot;* \(#,##0\);_(&quot;$&quot;* &quot;-&quot;??_);_(@_)">
                  <c:v>1035.7095117787999</c:v>
                </c:pt>
                <c:pt idx="70" formatCode="_(&quot;$&quot;* #,##0_);_(&quot;$&quot;* \(#,##0\);_(&quot;$&quot;* &quot;-&quot;??_);_(@_)">
                  <c:v>1035.7095117787999</c:v>
                </c:pt>
                <c:pt idx="71" formatCode="_(&quot;$&quot;* #,##0_);_(&quot;$&quot;* \(#,##0\);_(&quot;$&quot;* &quot;-&quot;??_);_(@_)">
                  <c:v>1035.7095117787999</c:v>
                </c:pt>
                <c:pt idx="72" formatCode="_(&quot;$&quot;* #,##0_);_(&quot;$&quot;* \(#,##0\);_(&quot;$&quot;* &quot;-&quot;??_);_(@_)">
                  <c:v>1087.4949873677401</c:v>
                </c:pt>
                <c:pt idx="73" formatCode="_(&quot;$&quot;* #,##0_);_(&quot;$&quot;* \(#,##0\);_(&quot;$&quot;* &quot;-&quot;??_);_(@_)">
                  <c:v>1087.4949873677401</c:v>
                </c:pt>
                <c:pt idx="74" formatCode="_(&quot;$&quot;* #,##0_);_(&quot;$&quot;* \(#,##0\);_(&quot;$&quot;* &quot;-&quot;??_);_(@_)">
                  <c:v>1087.4949873677401</c:v>
                </c:pt>
                <c:pt idx="75" formatCode="_(&quot;$&quot;* #,##0_);_(&quot;$&quot;* \(#,##0\);_(&quot;$&quot;* &quot;-&quot;??_);_(@_)">
                  <c:v>1087.4949873677401</c:v>
                </c:pt>
                <c:pt idx="76" formatCode="_(&quot;$&quot;* #,##0_);_(&quot;$&quot;* \(#,##0\);_(&quot;$&quot;* &quot;-&quot;??_);_(@_)">
                  <c:v>1087.4949873677401</c:v>
                </c:pt>
                <c:pt idx="77" formatCode="_(&quot;$&quot;* #,##0_);_(&quot;$&quot;* \(#,##0\);_(&quot;$&quot;* &quot;-&quot;??_);_(@_)">
                  <c:v>1087.4949873677401</c:v>
                </c:pt>
                <c:pt idx="78" formatCode="_(&quot;$&quot;* #,##0_);_(&quot;$&quot;* \(#,##0\);_(&quot;$&quot;* &quot;-&quot;??_);_(@_)">
                  <c:v>1087.4949873677401</c:v>
                </c:pt>
                <c:pt idx="79" formatCode="_(&quot;$&quot;* #,##0_);_(&quot;$&quot;* \(#,##0\);_(&quot;$&quot;* &quot;-&quot;??_);_(@_)">
                  <c:v>1087.4949873677401</c:v>
                </c:pt>
                <c:pt idx="80" formatCode="_(&quot;$&quot;* #,##0_);_(&quot;$&quot;* \(#,##0\);_(&quot;$&quot;* &quot;-&quot;??_);_(@_)">
                  <c:v>1087.4949873677401</c:v>
                </c:pt>
                <c:pt idx="81" formatCode="_(&quot;$&quot;* #,##0_);_(&quot;$&quot;* \(#,##0\);_(&quot;$&quot;* &quot;-&quot;??_);_(@_)">
                  <c:v>1087.4949873677401</c:v>
                </c:pt>
                <c:pt idx="82" formatCode="_(&quot;$&quot;* #,##0_);_(&quot;$&quot;* \(#,##0\);_(&quot;$&quot;* &quot;-&quot;??_);_(@_)">
                  <c:v>1087.4949873677401</c:v>
                </c:pt>
                <c:pt idx="83" formatCode="_(&quot;$&quot;* #,##0_);_(&quot;$&quot;* \(#,##0\);_(&quot;$&quot;* &quot;-&quot;??_);_(@_)">
                  <c:v>1087.4949873677401</c:v>
                </c:pt>
                <c:pt idx="84" formatCode="_(&quot;$&quot;* #,##0_);_(&quot;$&quot;* \(#,##0\);_(&quot;$&quot;* &quot;-&quot;??_);_(@_)">
                  <c:v>1141.8697367361272</c:v>
                </c:pt>
                <c:pt idx="85" formatCode="_(&quot;$&quot;* #,##0_);_(&quot;$&quot;* \(#,##0\);_(&quot;$&quot;* &quot;-&quot;??_);_(@_)">
                  <c:v>1141.8697367361272</c:v>
                </c:pt>
                <c:pt idx="86" formatCode="_(&quot;$&quot;* #,##0_);_(&quot;$&quot;* \(#,##0\);_(&quot;$&quot;* &quot;-&quot;??_);_(@_)">
                  <c:v>1141.8697367361272</c:v>
                </c:pt>
                <c:pt idx="87" formatCode="_(&quot;$&quot;* #,##0_);_(&quot;$&quot;* \(#,##0\);_(&quot;$&quot;* &quot;-&quot;??_);_(@_)">
                  <c:v>1141.8697367361272</c:v>
                </c:pt>
                <c:pt idx="88" formatCode="_(&quot;$&quot;* #,##0_);_(&quot;$&quot;* \(#,##0\);_(&quot;$&quot;* &quot;-&quot;??_);_(@_)">
                  <c:v>1141.8697367361272</c:v>
                </c:pt>
                <c:pt idx="89" formatCode="_(&quot;$&quot;* #,##0_);_(&quot;$&quot;* \(#,##0\);_(&quot;$&quot;* &quot;-&quot;??_);_(@_)">
                  <c:v>1141.8697367361272</c:v>
                </c:pt>
                <c:pt idx="90" formatCode="_(&quot;$&quot;* #,##0_);_(&quot;$&quot;* \(#,##0\);_(&quot;$&quot;* &quot;-&quot;??_);_(@_)">
                  <c:v>1141.8697367361272</c:v>
                </c:pt>
                <c:pt idx="91" formatCode="_(&quot;$&quot;* #,##0_);_(&quot;$&quot;* \(#,##0\);_(&quot;$&quot;* &quot;-&quot;??_);_(@_)">
                  <c:v>1141.8697367361272</c:v>
                </c:pt>
                <c:pt idx="92" formatCode="_(&quot;$&quot;* #,##0_);_(&quot;$&quot;* \(#,##0\);_(&quot;$&quot;* &quot;-&quot;??_);_(@_)">
                  <c:v>1141.8697367361272</c:v>
                </c:pt>
                <c:pt idx="93" formatCode="_(&quot;$&quot;* #,##0_);_(&quot;$&quot;* \(#,##0\);_(&quot;$&quot;* &quot;-&quot;??_);_(@_)">
                  <c:v>1141.8697367361272</c:v>
                </c:pt>
                <c:pt idx="94" formatCode="_(&quot;$&quot;* #,##0_);_(&quot;$&quot;* \(#,##0\);_(&quot;$&quot;* &quot;-&quot;??_);_(@_)">
                  <c:v>1141.8697367361272</c:v>
                </c:pt>
                <c:pt idx="95" formatCode="_(&quot;$&quot;* #,##0_);_(&quot;$&quot;* \(#,##0\);_(&quot;$&quot;* &quot;-&quot;??_);_(@_)">
                  <c:v>1141.8697367361272</c:v>
                </c:pt>
                <c:pt idx="96" formatCode="_(&quot;$&quot;* #,##0_);_(&quot;$&quot;* \(#,##0\);_(&quot;$&quot;* &quot;-&quot;??_);_(@_)">
                  <c:v>1198.9632235729337</c:v>
                </c:pt>
                <c:pt idx="97" formatCode="_(&quot;$&quot;* #,##0_);_(&quot;$&quot;* \(#,##0\);_(&quot;$&quot;* &quot;-&quot;??_);_(@_)">
                  <c:v>1198.9632235729337</c:v>
                </c:pt>
                <c:pt idx="98" formatCode="_(&quot;$&quot;* #,##0_);_(&quot;$&quot;* \(#,##0\);_(&quot;$&quot;* &quot;-&quot;??_);_(@_)">
                  <c:v>1198.9632235729337</c:v>
                </c:pt>
                <c:pt idx="99" formatCode="_(&quot;$&quot;* #,##0_);_(&quot;$&quot;* \(#,##0\);_(&quot;$&quot;* &quot;-&quot;??_);_(@_)">
                  <c:v>1198.9632235729337</c:v>
                </c:pt>
                <c:pt idx="100" formatCode="_(&quot;$&quot;* #,##0_);_(&quot;$&quot;* \(#,##0\);_(&quot;$&quot;* &quot;-&quot;??_);_(@_)">
                  <c:v>1198.9632235729337</c:v>
                </c:pt>
                <c:pt idx="101" formatCode="_(&quot;$&quot;* #,##0_);_(&quot;$&quot;* \(#,##0\);_(&quot;$&quot;* &quot;-&quot;??_);_(@_)">
                  <c:v>1198.9632235729337</c:v>
                </c:pt>
                <c:pt idx="102" formatCode="_(&quot;$&quot;* #,##0_);_(&quot;$&quot;* \(#,##0\);_(&quot;$&quot;* &quot;-&quot;??_);_(@_)">
                  <c:v>1198.9632235729337</c:v>
                </c:pt>
                <c:pt idx="103" formatCode="_(&quot;$&quot;* #,##0_);_(&quot;$&quot;* \(#,##0\);_(&quot;$&quot;* &quot;-&quot;??_);_(@_)">
                  <c:v>1198.9632235729337</c:v>
                </c:pt>
                <c:pt idx="104" formatCode="_(&quot;$&quot;* #,##0_);_(&quot;$&quot;* \(#,##0\);_(&quot;$&quot;* &quot;-&quot;??_);_(@_)">
                  <c:v>1198.9632235729337</c:v>
                </c:pt>
                <c:pt idx="105" formatCode="_(&quot;$&quot;* #,##0_);_(&quot;$&quot;* \(#,##0\);_(&quot;$&quot;* &quot;-&quot;??_);_(@_)">
                  <c:v>1198.9632235729337</c:v>
                </c:pt>
                <c:pt idx="106" formatCode="_(&quot;$&quot;* #,##0_);_(&quot;$&quot;* \(#,##0\);_(&quot;$&quot;* &quot;-&quot;??_);_(@_)">
                  <c:v>1198.9632235729337</c:v>
                </c:pt>
                <c:pt idx="107" formatCode="_(&quot;$&quot;* #,##0_);_(&quot;$&quot;* \(#,##0\);_(&quot;$&quot;* &quot;-&quot;??_);_(@_)">
                  <c:v>1198.9632235729337</c:v>
                </c:pt>
                <c:pt idx="108" formatCode="_(&quot;$&quot;* #,##0_);_(&quot;$&quot;* \(#,##0\);_(&quot;$&quot;* &quot;-&quot;??_);_(@_)">
                  <c:v>1258.9113847515803</c:v>
                </c:pt>
                <c:pt idx="109" formatCode="_(&quot;$&quot;* #,##0_);_(&quot;$&quot;* \(#,##0\);_(&quot;$&quot;* &quot;-&quot;??_);_(@_)">
                  <c:v>1258.9113847515803</c:v>
                </c:pt>
                <c:pt idx="110" formatCode="_(&quot;$&quot;* #,##0_);_(&quot;$&quot;* \(#,##0\);_(&quot;$&quot;* &quot;-&quot;??_);_(@_)">
                  <c:v>1258.9113847515803</c:v>
                </c:pt>
                <c:pt idx="111" formatCode="_(&quot;$&quot;* #,##0_);_(&quot;$&quot;* \(#,##0\);_(&quot;$&quot;* &quot;-&quot;??_);_(@_)">
                  <c:v>1258.9113847515803</c:v>
                </c:pt>
                <c:pt idx="112" formatCode="_(&quot;$&quot;* #,##0_);_(&quot;$&quot;* \(#,##0\);_(&quot;$&quot;* &quot;-&quot;??_);_(@_)">
                  <c:v>1258.9113847515803</c:v>
                </c:pt>
                <c:pt idx="113" formatCode="_(&quot;$&quot;* #,##0_);_(&quot;$&quot;* \(#,##0\);_(&quot;$&quot;* &quot;-&quot;??_);_(@_)">
                  <c:v>1258.9113847515803</c:v>
                </c:pt>
                <c:pt idx="114" formatCode="_(&quot;$&quot;* #,##0_);_(&quot;$&quot;* \(#,##0\);_(&quot;$&quot;* &quot;-&quot;??_);_(@_)">
                  <c:v>1258.9113847515803</c:v>
                </c:pt>
                <c:pt idx="115" formatCode="_(&quot;$&quot;* #,##0_);_(&quot;$&quot;* \(#,##0\);_(&quot;$&quot;* &quot;-&quot;??_);_(@_)">
                  <c:v>1258.9113847515803</c:v>
                </c:pt>
                <c:pt idx="116" formatCode="_(&quot;$&quot;* #,##0_);_(&quot;$&quot;* \(#,##0\);_(&quot;$&quot;* &quot;-&quot;??_);_(@_)">
                  <c:v>1258.9113847515803</c:v>
                </c:pt>
                <c:pt idx="117" formatCode="_(&quot;$&quot;* #,##0_);_(&quot;$&quot;* \(#,##0\);_(&quot;$&quot;* &quot;-&quot;??_);_(@_)">
                  <c:v>1258.9113847515803</c:v>
                </c:pt>
                <c:pt idx="118" formatCode="_(&quot;$&quot;* #,##0_);_(&quot;$&quot;* \(#,##0\);_(&quot;$&quot;* &quot;-&quot;??_);_(@_)">
                  <c:v>1258.9113847515803</c:v>
                </c:pt>
                <c:pt idx="119" formatCode="_(&quot;$&quot;* #,##0_);_(&quot;$&quot;* \(#,##0\);_(&quot;$&quot;* &quot;-&quot;??_);_(@_)">
                  <c:v>1258.9113847515803</c:v>
                </c:pt>
                <c:pt idx="120" formatCode="_(&quot;$&quot;* #,##0_);_(&quot;$&quot;* \(#,##0\);_(&quot;$&quot;* &quot;-&quot;??_);_(@_)">
                  <c:v>1321.8569539891591</c:v>
                </c:pt>
                <c:pt idx="121" formatCode="_(&quot;$&quot;* #,##0_);_(&quot;$&quot;* \(#,##0\);_(&quot;$&quot;* &quot;-&quot;??_);_(@_)">
                  <c:v>1321.8569539891591</c:v>
                </c:pt>
                <c:pt idx="122" formatCode="_(&quot;$&quot;* #,##0_);_(&quot;$&quot;* \(#,##0\);_(&quot;$&quot;* &quot;-&quot;??_);_(@_)">
                  <c:v>1321.8569539891591</c:v>
                </c:pt>
                <c:pt idx="123" formatCode="_(&quot;$&quot;* #,##0_);_(&quot;$&quot;* \(#,##0\);_(&quot;$&quot;* &quot;-&quot;??_);_(@_)">
                  <c:v>1321.8569539891591</c:v>
                </c:pt>
                <c:pt idx="124" formatCode="_(&quot;$&quot;* #,##0_);_(&quot;$&quot;* \(#,##0\);_(&quot;$&quot;* &quot;-&quot;??_);_(@_)">
                  <c:v>1321.8569539891591</c:v>
                </c:pt>
                <c:pt idx="125" formatCode="_(&quot;$&quot;* #,##0_);_(&quot;$&quot;* \(#,##0\);_(&quot;$&quot;* &quot;-&quot;??_);_(@_)">
                  <c:v>1321.8569539891591</c:v>
                </c:pt>
                <c:pt idx="126" formatCode="_(&quot;$&quot;* #,##0_);_(&quot;$&quot;* \(#,##0\);_(&quot;$&quot;* &quot;-&quot;??_);_(@_)">
                  <c:v>1321.8569539891591</c:v>
                </c:pt>
                <c:pt idx="127" formatCode="_(&quot;$&quot;* #,##0_);_(&quot;$&quot;* \(#,##0\);_(&quot;$&quot;* &quot;-&quot;??_);_(@_)">
                  <c:v>1321.8569539891591</c:v>
                </c:pt>
                <c:pt idx="128" formatCode="_(&quot;$&quot;* #,##0_);_(&quot;$&quot;* \(#,##0\);_(&quot;$&quot;* &quot;-&quot;??_);_(@_)">
                  <c:v>1321.8569539891591</c:v>
                </c:pt>
                <c:pt idx="129" formatCode="_(&quot;$&quot;* #,##0_);_(&quot;$&quot;* \(#,##0\);_(&quot;$&quot;* &quot;-&quot;??_);_(@_)">
                  <c:v>1321.8569539891591</c:v>
                </c:pt>
                <c:pt idx="130" formatCode="_(&quot;$&quot;* #,##0_);_(&quot;$&quot;* \(#,##0\);_(&quot;$&quot;* &quot;-&quot;??_);_(@_)">
                  <c:v>1321.8569539891591</c:v>
                </c:pt>
                <c:pt idx="131" formatCode="_(&quot;$&quot;* #,##0_);_(&quot;$&quot;* \(#,##0\);_(&quot;$&quot;* &quot;-&quot;??_);_(@_)">
                  <c:v>1321.8569539891591</c:v>
                </c:pt>
                <c:pt idx="132" formatCode="_(&quot;$&quot;* #,##0_);_(&quot;$&quot;* \(#,##0\);_(&quot;$&quot;* &quot;-&quot;??_);_(@_)">
                  <c:v>1387.9498016886173</c:v>
                </c:pt>
                <c:pt idx="133" formatCode="_(&quot;$&quot;* #,##0_);_(&quot;$&quot;* \(#,##0\);_(&quot;$&quot;* &quot;-&quot;??_);_(@_)">
                  <c:v>1387.9498016886173</c:v>
                </c:pt>
                <c:pt idx="134" formatCode="_(&quot;$&quot;* #,##0_);_(&quot;$&quot;* \(#,##0\);_(&quot;$&quot;* &quot;-&quot;??_);_(@_)">
                  <c:v>1387.9498016886173</c:v>
                </c:pt>
                <c:pt idx="135" formatCode="_(&quot;$&quot;* #,##0_);_(&quot;$&quot;* \(#,##0\);_(&quot;$&quot;* &quot;-&quot;??_);_(@_)">
                  <c:v>1387.9498016886173</c:v>
                </c:pt>
                <c:pt idx="136" formatCode="_(&quot;$&quot;* #,##0_);_(&quot;$&quot;* \(#,##0\);_(&quot;$&quot;* &quot;-&quot;??_);_(@_)">
                  <c:v>1387.9498016886173</c:v>
                </c:pt>
                <c:pt idx="137" formatCode="_(&quot;$&quot;* #,##0_);_(&quot;$&quot;* \(#,##0\);_(&quot;$&quot;* &quot;-&quot;??_);_(@_)">
                  <c:v>1387.9498016886173</c:v>
                </c:pt>
                <c:pt idx="138" formatCode="_(&quot;$&quot;* #,##0_);_(&quot;$&quot;* \(#,##0\);_(&quot;$&quot;* &quot;-&quot;??_);_(@_)">
                  <c:v>1387.9498016886173</c:v>
                </c:pt>
                <c:pt idx="139" formatCode="_(&quot;$&quot;* #,##0_);_(&quot;$&quot;* \(#,##0\);_(&quot;$&quot;* &quot;-&quot;??_);_(@_)">
                  <c:v>1387.9498016886173</c:v>
                </c:pt>
                <c:pt idx="140" formatCode="_(&quot;$&quot;* #,##0_);_(&quot;$&quot;* \(#,##0\);_(&quot;$&quot;* &quot;-&quot;??_);_(@_)">
                  <c:v>1387.9498016886173</c:v>
                </c:pt>
                <c:pt idx="141" formatCode="_(&quot;$&quot;* #,##0_);_(&quot;$&quot;* \(#,##0\);_(&quot;$&quot;* &quot;-&quot;??_);_(@_)">
                  <c:v>1387.9498016886173</c:v>
                </c:pt>
                <c:pt idx="142" formatCode="_(&quot;$&quot;* #,##0_);_(&quot;$&quot;* \(#,##0\);_(&quot;$&quot;* &quot;-&quot;??_);_(@_)">
                  <c:v>1387.9498016886173</c:v>
                </c:pt>
                <c:pt idx="143" formatCode="_(&quot;$&quot;* #,##0_);_(&quot;$&quot;* \(#,##0\);_(&quot;$&quot;* &quot;-&quot;??_);_(@_)">
                  <c:v>1387.9498016886173</c:v>
                </c:pt>
                <c:pt idx="144" formatCode="_(&quot;$&quot;* #,##0_);_(&quot;$&quot;* \(#,##0\);_(&quot;$&quot;* &quot;-&quot;??_);_(@_)">
                  <c:v>1457.3472917730485</c:v>
                </c:pt>
                <c:pt idx="145" formatCode="_(&quot;$&quot;* #,##0_);_(&quot;$&quot;* \(#,##0\);_(&quot;$&quot;* &quot;-&quot;??_);_(@_)">
                  <c:v>1457.3472917730485</c:v>
                </c:pt>
                <c:pt idx="146" formatCode="_(&quot;$&quot;* #,##0_);_(&quot;$&quot;* \(#,##0\);_(&quot;$&quot;* &quot;-&quot;??_);_(@_)">
                  <c:v>1457.3472917730485</c:v>
                </c:pt>
                <c:pt idx="147" formatCode="_(&quot;$&quot;* #,##0_);_(&quot;$&quot;* \(#,##0\);_(&quot;$&quot;* &quot;-&quot;??_);_(@_)">
                  <c:v>1457.3472917730485</c:v>
                </c:pt>
                <c:pt idx="148" formatCode="_(&quot;$&quot;* #,##0_);_(&quot;$&quot;* \(#,##0\);_(&quot;$&quot;* &quot;-&quot;??_);_(@_)">
                  <c:v>1457.3472917730485</c:v>
                </c:pt>
                <c:pt idx="149" formatCode="_(&quot;$&quot;* #,##0_);_(&quot;$&quot;* \(#,##0\);_(&quot;$&quot;* &quot;-&quot;??_);_(@_)">
                  <c:v>1457.3472917730485</c:v>
                </c:pt>
                <c:pt idx="150" formatCode="_(&quot;$&quot;* #,##0_);_(&quot;$&quot;* \(#,##0\);_(&quot;$&quot;* &quot;-&quot;??_);_(@_)">
                  <c:v>1457.3472917730485</c:v>
                </c:pt>
                <c:pt idx="151" formatCode="_(&quot;$&quot;* #,##0_);_(&quot;$&quot;* \(#,##0\);_(&quot;$&quot;* &quot;-&quot;??_);_(@_)">
                  <c:v>1457.3472917730485</c:v>
                </c:pt>
                <c:pt idx="152" formatCode="_(&quot;$&quot;* #,##0_);_(&quot;$&quot;* \(#,##0\);_(&quot;$&quot;* &quot;-&quot;??_);_(@_)">
                  <c:v>1457.3472917730485</c:v>
                </c:pt>
                <c:pt idx="153" formatCode="_(&quot;$&quot;* #,##0_);_(&quot;$&quot;* \(#,##0\);_(&quot;$&quot;* &quot;-&quot;??_);_(@_)">
                  <c:v>1457.3472917730485</c:v>
                </c:pt>
                <c:pt idx="154" formatCode="_(&quot;$&quot;* #,##0_);_(&quot;$&quot;* \(#,##0\);_(&quot;$&quot;* &quot;-&quot;??_);_(@_)">
                  <c:v>1457.3472917730485</c:v>
                </c:pt>
                <c:pt idx="155" formatCode="_(&quot;$&quot;* #,##0_);_(&quot;$&quot;* \(#,##0\);_(&quot;$&quot;* &quot;-&quot;??_);_(@_)">
                  <c:v>1457.3472917730485</c:v>
                </c:pt>
                <c:pt idx="156" formatCode="_(&quot;$&quot;* #,##0_);_(&quot;$&quot;* \(#,##0\);_(&quot;$&quot;* &quot;-&quot;??_);_(@_)">
                  <c:v>1530.2146563617009</c:v>
                </c:pt>
                <c:pt idx="157" formatCode="_(&quot;$&quot;* #,##0_);_(&quot;$&quot;* \(#,##0\);_(&quot;$&quot;* &quot;-&quot;??_);_(@_)">
                  <c:v>1530.2146563617009</c:v>
                </c:pt>
                <c:pt idx="158" formatCode="_(&quot;$&quot;* #,##0_);_(&quot;$&quot;* \(#,##0\);_(&quot;$&quot;* &quot;-&quot;??_);_(@_)">
                  <c:v>1530.2146563617009</c:v>
                </c:pt>
                <c:pt idx="159" formatCode="_(&quot;$&quot;* #,##0_);_(&quot;$&quot;* \(#,##0\);_(&quot;$&quot;* &quot;-&quot;??_);_(@_)">
                  <c:v>1530.2146563617009</c:v>
                </c:pt>
                <c:pt idx="160" formatCode="_(&quot;$&quot;* #,##0_);_(&quot;$&quot;* \(#,##0\);_(&quot;$&quot;* &quot;-&quot;??_);_(@_)">
                  <c:v>1530.2146563617009</c:v>
                </c:pt>
                <c:pt idx="161" formatCode="_(&quot;$&quot;* #,##0_);_(&quot;$&quot;* \(#,##0\);_(&quot;$&quot;* &quot;-&quot;??_);_(@_)">
                  <c:v>1530.2146563617009</c:v>
                </c:pt>
                <c:pt idx="162" formatCode="_(&quot;$&quot;* #,##0_);_(&quot;$&quot;* \(#,##0\);_(&quot;$&quot;* &quot;-&quot;??_);_(@_)">
                  <c:v>1530.2146563617009</c:v>
                </c:pt>
                <c:pt idx="163" formatCode="_(&quot;$&quot;* #,##0_);_(&quot;$&quot;* \(#,##0\);_(&quot;$&quot;* &quot;-&quot;??_);_(@_)">
                  <c:v>1530.2146563617009</c:v>
                </c:pt>
                <c:pt idx="164" formatCode="_(&quot;$&quot;* #,##0_);_(&quot;$&quot;* \(#,##0\);_(&quot;$&quot;* &quot;-&quot;??_);_(@_)">
                  <c:v>1530.2146563617009</c:v>
                </c:pt>
                <c:pt idx="165" formatCode="_(&quot;$&quot;* #,##0_);_(&quot;$&quot;* \(#,##0\);_(&quot;$&quot;* &quot;-&quot;??_);_(@_)">
                  <c:v>1530.2146563617009</c:v>
                </c:pt>
                <c:pt idx="166" formatCode="_(&quot;$&quot;* #,##0_);_(&quot;$&quot;* \(#,##0\);_(&quot;$&quot;* &quot;-&quot;??_);_(@_)">
                  <c:v>1530.2146563617009</c:v>
                </c:pt>
                <c:pt idx="167" formatCode="_(&quot;$&quot;* #,##0_);_(&quot;$&quot;* \(#,##0\);_(&quot;$&quot;* &quot;-&quot;??_);_(@_)">
                  <c:v>1530.2146563617009</c:v>
                </c:pt>
                <c:pt idx="168" formatCode="_(&quot;$&quot;* #,##0_);_(&quot;$&quot;* \(#,##0\);_(&quot;$&quot;* &quot;-&quot;??_);_(@_)">
                  <c:v>1606.7253891797861</c:v>
                </c:pt>
                <c:pt idx="169" formatCode="_(&quot;$&quot;* #,##0_);_(&quot;$&quot;* \(#,##0\);_(&quot;$&quot;* &quot;-&quot;??_);_(@_)">
                  <c:v>1606.7253891797861</c:v>
                </c:pt>
                <c:pt idx="170" formatCode="_(&quot;$&quot;* #,##0_);_(&quot;$&quot;* \(#,##0\);_(&quot;$&quot;* &quot;-&quot;??_);_(@_)">
                  <c:v>1606.7253891797861</c:v>
                </c:pt>
                <c:pt idx="171" formatCode="_(&quot;$&quot;* #,##0_);_(&quot;$&quot;* \(#,##0\);_(&quot;$&quot;* &quot;-&quot;??_);_(@_)">
                  <c:v>1606.7253891797861</c:v>
                </c:pt>
                <c:pt idx="172" formatCode="_(&quot;$&quot;* #,##0_);_(&quot;$&quot;* \(#,##0\);_(&quot;$&quot;* &quot;-&quot;??_);_(@_)">
                  <c:v>1606.7253891797861</c:v>
                </c:pt>
                <c:pt idx="173" formatCode="_(&quot;$&quot;* #,##0_);_(&quot;$&quot;* \(#,##0\);_(&quot;$&quot;* &quot;-&quot;??_);_(@_)">
                  <c:v>1606.7253891797861</c:v>
                </c:pt>
                <c:pt idx="174" formatCode="_(&quot;$&quot;* #,##0_);_(&quot;$&quot;* \(#,##0\);_(&quot;$&quot;* &quot;-&quot;??_);_(@_)">
                  <c:v>1606.7253891797861</c:v>
                </c:pt>
                <c:pt idx="175" formatCode="_(&quot;$&quot;* #,##0_);_(&quot;$&quot;* \(#,##0\);_(&quot;$&quot;* &quot;-&quot;??_);_(@_)">
                  <c:v>1606.7253891797861</c:v>
                </c:pt>
                <c:pt idx="176" formatCode="_(&quot;$&quot;* #,##0_);_(&quot;$&quot;* \(#,##0\);_(&quot;$&quot;* &quot;-&quot;??_);_(@_)">
                  <c:v>1606.7253891797861</c:v>
                </c:pt>
                <c:pt idx="177" formatCode="_(&quot;$&quot;* #,##0_);_(&quot;$&quot;* \(#,##0\);_(&quot;$&quot;* &quot;-&quot;??_);_(@_)">
                  <c:v>1606.7253891797861</c:v>
                </c:pt>
                <c:pt idx="178" formatCode="_(&quot;$&quot;* #,##0_);_(&quot;$&quot;* \(#,##0\);_(&quot;$&quot;* &quot;-&quot;??_);_(@_)">
                  <c:v>1606.7253891797861</c:v>
                </c:pt>
                <c:pt idx="179" formatCode="_(&quot;$&quot;* #,##0_);_(&quot;$&quot;* \(#,##0\);_(&quot;$&quot;* &quot;-&quot;??_);_(@_)">
                  <c:v>1606.7253891797861</c:v>
                </c:pt>
                <c:pt idx="180" formatCode="_(&quot;$&quot;* #,##0_);_(&quot;$&quot;* \(#,##0\);_(&quot;$&quot;* &quot;-&quot;??_);_(@_)">
                  <c:v>1687.0616586387755</c:v>
                </c:pt>
                <c:pt idx="181" formatCode="_(&quot;$&quot;* #,##0_);_(&quot;$&quot;* \(#,##0\);_(&quot;$&quot;* &quot;-&quot;??_);_(@_)">
                  <c:v>1687.0616586387755</c:v>
                </c:pt>
                <c:pt idx="182" formatCode="_(&quot;$&quot;* #,##0_);_(&quot;$&quot;* \(#,##0\);_(&quot;$&quot;* &quot;-&quot;??_);_(@_)">
                  <c:v>1687.0616586387755</c:v>
                </c:pt>
                <c:pt idx="183" formatCode="_(&quot;$&quot;* #,##0_);_(&quot;$&quot;* \(#,##0\);_(&quot;$&quot;* &quot;-&quot;??_);_(@_)">
                  <c:v>1687.0616586387755</c:v>
                </c:pt>
                <c:pt idx="184" formatCode="_(&quot;$&quot;* #,##0_);_(&quot;$&quot;* \(#,##0\);_(&quot;$&quot;* &quot;-&quot;??_);_(@_)">
                  <c:v>1687.0616586387755</c:v>
                </c:pt>
                <c:pt idx="185" formatCode="_(&quot;$&quot;* #,##0_);_(&quot;$&quot;* \(#,##0\);_(&quot;$&quot;* &quot;-&quot;??_);_(@_)">
                  <c:v>1687.0616586387755</c:v>
                </c:pt>
                <c:pt idx="186" formatCode="_(&quot;$&quot;* #,##0_);_(&quot;$&quot;* \(#,##0\);_(&quot;$&quot;* &quot;-&quot;??_);_(@_)">
                  <c:v>1687.0616586387755</c:v>
                </c:pt>
                <c:pt idx="187" formatCode="_(&quot;$&quot;* #,##0_);_(&quot;$&quot;* \(#,##0\);_(&quot;$&quot;* &quot;-&quot;??_);_(@_)">
                  <c:v>1687.0616586387755</c:v>
                </c:pt>
                <c:pt idx="188" formatCode="_(&quot;$&quot;* #,##0_);_(&quot;$&quot;* \(#,##0\);_(&quot;$&quot;* &quot;-&quot;??_);_(@_)">
                  <c:v>1687.0616586387755</c:v>
                </c:pt>
                <c:pt idx="189" formatCode="_(&quot;$&quot;* #,##0_);_(&quot;$&quot;* \(#,##0\);_(&quot;$&quot;* &quot;-&quot;??_);_(@_)">
                  <c:v>1687.0616586387755</c:v>
                </c:pt>
                <c:pt idx="190" formatCode="_(&quot;$&quot;* #,##0_);_(&quot;$&quot;* \(#,##0\);_(&quot;$&quot;* &quot;-&quot;??_);_(@_)">
                  <c:v>1687.0616586387755</c:v>
                </c:pt>
                <c:pt idx="191" formatCode="_(&quot;$&quot;* #,##0_);_(&quot;$&quot;* \(#,##0\);_(&quot;$&quot;* &quot;-&quot;??_);_(@_)">
                  <c:v>1687.0616586387755</c:v>
                </c:pt>
                <c:pt idx="192" formatCode="_(&quot;$&quot;* #,##0_);_(&quot;$&quot;* \(#,##0\);_(&quot;$&quot;* &quot;-&quot;??_);_(@_)">
                  <c:v>1771.4147415707143</c:v>
                </c:pt>
                <c:pt idx="193" formatCode="_(&quot;$&quot;* #,##0_);_(&quot;$&quot;* \(#,##0\);_(&quot;$&quot;* &quot;-&quot;??_);_(@_)">
                  <c:v>1771.4147415707143</c:v>
                </c:pt>
                <c:pt idx="194" formatCode="_(&quot;$&quot;* #,##0_);_(&quot;$&quot;* \(#,##0\);_(&quot;$&quot;* &quot;-&quot;??_);_(@_)">
                  <c:v>1771.4147415707143</c:v>
                </c:pt>
                <c:pt idx="195" formatCode="_(&quot;$&quot;* #,##0_);_(&quot;$&quot;* \(#,##0\);_(&quot;$&quot;* &quot;-&quot;??_);_(@_)">
                  <c:v>1771.4147415707143</c:v>
                </c:pt>
                <c:pt idx="196" formatCode="_(&quot;$&quot;* #,##0_);_(&quot;$&quot;* \(#,##0\);_(&quot;$&quot;* &quot;-&quot;??_);_(@_)">
                  <c:v>1771.4147415707143</c:v>
                </c:pt>
                <c:pt idx="197" formatCode="_(&quot;$&quot;* #,##0_);_(&quot;$&quot;* \(#,##0\);_(&quot;$&quot;* &quot;-&quot;??_);_(@_)">
                  <c:v>1771.4147415707143</c:v>
                </c:pt>
                <c:pt idx="198" formatCode="_(&quot;$&quot;* #,##0_);_(&quot;$&quot;* \(#,##0\);_(&quot;$&quot;* &quot;-&quot;??_);_(@_)">
                  <c:v>1771.4147415707143</c:v>
                </c:pt>
                <c:pt idx="199" formatCode="_(&quot;$&quot;* #,##0_);_(&quot;$&quot;* \(#,##0\);_(&quot;$&quot;* &quot;-&quot;??_);_(@_)">
                  <c:v>1771.4147415707143</c:v>
                </c:pt>
                <c:pt idx="200" formatCode="_(&quot;$&quot;* #,##0_);_(&quot;$&quot;* \(#,##0\);_(&quot;$&quot;* &quot;-&quot;??_);_(@_)">
                  <c:v>1771.4147415707143</c:v>
                </c:pt>
                <c:pt idx="201" formatCode="_(&quot;$&quot;* #,##0_);_(&quot;$&quot;* \(#,##0\);_(&quot;$&quot;* &quot;-&quot;??_);_(@_)">
                  <c:v>1771.4147415707143</c:v>
                </c:pt>
                <c:pt idx="202" formatCode="_(&quot;$&quot;* #,##0_);_(&quot;$&quot;* \(#,##0\);_(&quot;$&quot;* &quot;-&quot;??_);_(@_)">
                  <c:v>1771.4147415707143</c:v>
                </c:pt>
                <c:pt idx="203" formatCode="_(&quot;$&quot;* #,##0_);_(&quot;$&quot;* \(#,##0\);_(&quot;$&quot;* &quot;-&quot;??_);_(@_)">
                  <c:v>1771.4147415707143</c:v>
                </c:pt>
                <c:pt idx="204" formatCode="_(&quot;$&quot;* #,##0_);_(&quot;$&quot;* \(#,##0\);_(&quot;$&quot;* &quot;-&quot;??_);_(@_)">
                  <c:v>1859.9854786492501</c:v>
                </c:pt>
                <c:pt idx="205" formatCode="_(&quot;$&quot;* #,##0_);_(&quot;$&quot;* \(#,##0\);_(&quot;$&quot;* &quot;-&quot;??_);_(@_)">
                  <c:v>1859.9854786492501</c:v>
                </c:pt>
                <c:pt idx="206" formatCode="_(&quot;$&quot;* #,##0_);_(&quot;$&quot;* \(#,##0\);_(&quot;$&quot;* &quot;-&quot;??_);_(@_)">
                  <c:v>1859.9854786492501</c:v>
                </c:pt>
                <c:pt idx="207" formatCode="_(&quot;$&quot;* #,##0_);_(&quot;$&quot;* \(#,##0\);_(&quot;$&quot;* &quot;-&quot;??_);_(@_)">
                  <c:v>1859.9854786492501</c:v>
                </c:pt>
                <c:pt idx="208" formatCode="_(&quot;$&quot;* #,##0_);_(&quot;$&quot;* \(#,##0\);_(&quot;$&quot;* &quot;-&quot;??_);_(@_)">
                  <c:v>1859.9854786492501</c:v>
                </c:pt>
                <c:pt idx="209" formatCode="_(&quot;$&quot;* #,##0_);_(&quot;$&quot;* \(#,##0\);_(&quot;$&quot;* &quot;-&quot;??_);_(@_)">
                  <c:v>1859.9854786492501</c:v>
                </c:pt>
                <c:pt idx="210" formatCode="_(&quot;$&quot;* #,##0_);_(&quot;$&quot;* \(#,##0\);_(&quot;$&quot;* &quot;-&quot;??_);_(@_)">
                  <c:v>1859.9854786492501</c:v>
                </c:pt>
                <c:pt idx="211" formatCode="_(&quot;$&quot;* #,##0_);_(&quot;$&quot;* \(#,##0\);_(&quot;$&quot;* &quot;-&quot;??_);_(@_)">
                  <c:v>1859.9854786492501</c:v>
                </c:pt>
                <c:pt idx="212" formatCode="_(&quot;$&quot;* #,##0_);_(&quot;$&quot;* \(#,##0\);_(&quot;$&quot;* &quot;-&quot;??_);_(@_)">
                  <c:v>1859.9854786492501</c:v>
                </c:pt>
                <c:pt idx="213" formatCode="_(&quot;$&quot;* #,##0_);_(&quot;$&quot;* \(#,##0\);_(&quot;$&quot;* &quot;-&quot;??_);_(@_)">
                  <c:v>1859.9854786492501</c:v>
                </c:pt>
                <c:pt idx="214" formatCode="_(&quot;$&quot;* #,##0_);_(&quot;$&quot;* \(#,##0\);_(&quot;$&quot;* &quot;-&quot;??_);_(@_)">
                  <c:v>1859.9854786492501</c:v>
                </c:pt>
                <c:pt idx="215" formatCode="_(&quot;$&quot;* #,##0_);_(&quot;$&quot;* \(#,##0\);_(&quot;$&quot;* &quot;-&quot;??_);_(@_)">
                  <c:v>1859.9854786492501</c:v>
                </c:pt>
                <c:pt idx="216" formatCode="_(&quot;$&quot;* #,##0_);_(&quot;$&quot;* \(#,##0\);_(&quot;$&quot;* &quot;-&quot;??_);_(@_)">
                  <c:v>1952.9847525817127</c:v>
                </c:pt>
                <c:pt idx="217" formatCode="_(&quot;$&quot;* #,##0_);_(&quot;$&quot;* \(#,##0\);_(&quot;$&quot;* &quot;-&quot;??_);_(@_)">
                  <c:v>1952.9847525817127</c:v>
                </c:pt>
                <c:pt idx="218" formatCode="_(&quot;$&quot;* #,##0_);_(&quot;$&quot;* \(#,##0\);_(&quot;$&quot;* &quot;-&quot;??_);_(@_)">
                  <c:v>1952.9847525817127</c:v>
                </c:pt>
                <c:pt idx="219" formatCode="_(&quot;$&quot;* #,##0_);_(&quot;$&quot;* \(#,##0\);_(&quot;$&quot;* &quot;-&quot;??_);_(@_)">
                  <c:v>1952.9847525817127</c:v>
                </c:pt>
                <c:pt idx="220" formatCode="_(&quot;$&quot;* #,##0_);_(&quot;$&quot;* \(#,##0\);_(&quot;$&quot;* &quot;-&quot;??_);_(@_)">
                  <c:v>1952.9847525817127</c:v>
                </c:pt>
                <c:pt idx="221" formatCode="_(&quot;$&quot;* #,##0_);_(&quot;$&quot;* \(#,##0\);_(&quot;$&quot;* &quot;-&quot;??_);_(@_)">
                  <c:v>1952.9847525817127</c:v>
                </c:pt>
                <c:pt idx="222" formatCode="_(&quot;$&quot;* #,##0_);_(&quot;$&quot;* \(#,##0\);_(&quot;$&quot;* &quot;-&quot;??_);_(@_)">
                  <c:v>1952.9847525817127</c:v>
                </c:pt>
                <c:pt idx="223" formatCode="_(&quot;$&quot;* #,##0_);_(&quot;$&quot;* \(#,##0\);_(&quot;$&quot;* &quot;-&quot;??_);_(@_)">
                  <c:v>1952.9847525817127</c:v>
                </c:pt>
                <c:pt idx="224" formatCode="_(&quot;$&quot;* #,##0_);_(&quot;$&quot;* \(#,##0\);_(&quot;$&quot;* &quot;-&quot;??_);_(@_)">
                  <c:v>1952.9847525817127</c:v>
                </c:pt>
                <c:pt idx="225" formatCode="_(&quot;$&quot;* #,##0_);_(&quot;$&quot;* \(#,##0\);_(&quot;$&quot;* &quot;-&quot;??_);_(@_)">
                  <c:v>1952.9847525817127</c:v>
                </c:pt>
                <c:pt idx="226" formatCode="_(&quot;$&quot;* #,##0_);_(&quot;$&quot;* \(#,##0\);_(&quot;$&quot;* &quot;-&quot;??_);_(@_)">
                  <c:v>1952.9847525817127</c:v>
                </c:pt>
                <c:pt idx="227" formatCode="_(&quot;$&quot;* #,##0_);_(&quot;$&quot;* \(#,##0\);_(&quot;$&quot;* &quot;-&quot;??_);_(@_)">
                  <c:v>1952.9847525817127</c:v>
                </c:pt>
                <c:pt idx="228" formatCode="_(&quot;$&quot;* #,##0_);_(&quot;$&quot;* \(#,##0\);_(&quot;$&quot;* &quot;-&quot;??_);_(@_)">
                  <c:v>2050.6339902107984</c:v>
                </c:pt>
                <c:pt idx="229" formatCode="_(&quot;$&quot;* #,##0_);_(&quot;$&quot;* \(#,##0\);_(&quot;$&quot;* &quot;-&quot;??_);_(@_)">
                  <c:v>2050.6339902107984</c:v>
                </c:pt>
                <c:pt idx="230" formatCode="_(&quot;$&quot;* #,##0_);_(&quot;$&quot;* \(#,##0\);_(&quot;$&quot;* &quot;-&quot;??_);_(@_)">
                  <c:v>2050.6339902107984</c:v>
                </c:pt>
                <c:pt idx="231" formatCode="_(&quot;$&quot;* #,##0_);_(&quot;$&quot;* \(#,##0\);_(&quot;$&quot;* &quot;-&quot;??_);_(@_)">
                  <c:v>2050.6339902107984</c:v>
                </c:pt>
                <c:pt idx="232" formatCode="_(&quot;$&quot;* #,##0_);_(&quot;$&quot;* \(#,##0\);_(&quot;$&quot;* &quot;-&quot;??_);_(@_)">
                  <c:v>2050.6339902107984</c:v>
                </c:pt>
                <c:pt idx="233" formatCode="_(&quot;$&quot;* #,##0_);_(&quot;$&quot;* \(#,##0\);_(&quot;$&quot;* &quot;-&quot;??_);_(@_)">
                  <c:v>2050.6339902107984</c:v>
                </c:pt>
                <c:pt idx="234" formatCode="_(&quot;$&quot;* #,##0_);_(&quot;$&quot;* \(#,##0\);_(&quot;$&quot;* &quot;-&quot;??_);_(@_)">
                  <c:v>2050.6339902107984</c:v>
                </c:pt>
                <c:pt idx="235" formatCode="_(&quot;$&quot;* #,##0_);_(&quot;$&quot;* \(#,##0\);_(&quot;$&quot;* &quot;-&quot;??_);_(@_)">
                  <c:v>2050.6339902107984</c:v>
                </c:pt>
                <c:pt idx="236" formatCode="_(&quot;$&quot;* #,##0_);_(&quot;$&quot;* \(#,##0\);_(&quot;$&quot;* &quot;-&quot;??_);_(@_)">
                  <c:v>2050.6339902107984</c:v>
                </c:pt>
                <c:pt idx="237" formatCode="_(&quot;$&quot;* #,##0_);_(&quot;$&quot;* \(#,##0\);_(&quot;$&quot;* &quot;-&quot;??_);_(@_)">
                  <c:v>2050.6339902107984</c:v>
                </c:pt>
                <c:pt idx="238" formatCode="_(&quot;$&quot;* #,##0_);_(&quot;$&quot;* \(#,##0\);_(&quot;$&quot;* &quot;-&quot;??_);_(@_)">
                  <c:v>2050.6339902107984</c:v>
                </c:pt>
                <c:pt idx="239" formatCode="_(&quot;$&quot;* #,##0_);_(&quot;$&quot;* \(#,##0\);_(&quot;$&quot;* &quot;-&quot;??_);_(@_)">
                  <c:v>2153.1656897213384</c:v>
                </c:pt>
                <c:pt idx="240" formatCode="_(&quot;$&quot;* #,##0_);_(&quot;$&quot;* \(#,##0\);_(&quot;$&quot;* &quot;-&quot;??_);_(@_)">
                  <c:v>2153.1656897213384</c:v>
                </c:pt>
                <c:pt idx="241" formatCode="_(&quot;$&quot;* #,##0_);_(&quot;$&quot;* \(#,##0\);_(&quot;$&quot;* &quot;-&quot;??_);_(@_)">
                  <c:v>2153.1656897213384</c:v>
                </c:pt>
                <c:pt idx="242" formatCode="_(&quot;$&quot;* #,##0_);_(&quot;$&quot;* \(#,##0\);_(&quot;$&quot;* &quot;-&quot;??_);_(@_)">
                  <c:v>2153.1656897213384</c:v>
                </c:pt>
                <c:pt idx="243" formatCode="_(&quot;$&quot;* #,##0_);_(&quot;$&quot;* \(#,##0\);_(&quot;$&quot;* &quot;-&quot;??_);_(@_)">
                  <c:v>2153.1656897213384</c:v>
                </c:pt>
                <c:pt idx="244" formatCode="_(&quot;$&quot;* #,##0_);_(&quot;$&quot;* \(#,##0\);_(&quot;$&quot;* &quot;-&quot;??_);_(@_)">
                  <c:v>2153.1656897213384</c:v>
                </c:pt>
                <c:pt idx="245" formatCode="_(&quot;$&quot;* #,##0_);_(&quot;$&quot;* \(#,##0\);_(&quot;$&quot;* &quot;-&quot;??_);_(@_)">
                  <c:v>2153.1656897213384</c:v>
                </c:pt>
                <c:pt idx="246" formatCode="_(&quot;$&quot;* #,##0_);_(&quot;$&quot;* \(#,##0\);_(&quot;$&quot;* &quot;-&quot;??_);_(@_)">
                  <c:v>2153.1656897213384</c:v>
                </c:pt>
                <c:pt idx="247" formatCode="_(&quot;$&quot;* #,##0_);_(&quot;$&quot;* \(#,##0\);_(&quot;$&quot;* &quot;-&quot;??_);_(@_)">
                  <c:v>2153.1656897213384</c:v>
                </c:pt>
                <c:pt idx="248" formatCode="_(&quot;$&quot;* #,##0_);_(&quot;$&quot;* \(#,##0\);_(&quot;$&quot;* &quot;-&quot;??_);_(@_)">
                  <c:v>2153.1656897213384</c:v>
                </c:pt>
                <c:pt idx="249" formatCode="_(&quot;$&quot;* #,##0_);_(&quot;$&quot;* \(#,##0\);_(&quot;$&quot;* &quot;-&quot;??_);_(@_)">
                  <c:v>2153.1656897213384</c:v>
                </c:pt>
                <c:pt idx="250" formatCode="_(&quot;$&quot;* #,##0_);_(&quot;$&quot;* \(#,##0\);_(&quot;$&quot;* &quot;-&quot;??_);_(@_)">
                  <c:v>2153.1656897213384</c:v>
                </c:pt>
                <c:pt idx="251" formatCode="_(&quot;$&quot;* #,##0_);_(&quot;$&quot;* \(#,##0\);_(&quot;$&quot;* &quot;-&quot;??_);_(@_)">
                  <c:v>2153.1656897213384</c:v>
                </c:pt>
                <c:pt idx="252" formatCode="_(&quot;$&quot;* #,##0_);_(&quot;$&quot;* \(#,##0\);_(&quot;$&quot;* &quot;-&quot;??_);_(@_)">
                  <c:v>2260.8239742074052</c:v>
                </c:pt>
                <c:pt idx="253" formatCode="_(&quot;$&quot;* #,##0_);_(&quot;$&quot;* \(#,##0\);_(&quot;$&quot;* &quot;-&quot;??_);_(@_)">
                  <c:v>2260.8239742074052</c:v>
                </c:pt>
                <c:pt idx="254" formatCode="_(&quot;$&quot;* #,##0_);_(&quot;$&quot;* \(#,##0\);_(&quot;$&quot;* &quot;-&quot;??_);_(@_)">
                  <c:v>2260.8239742074052</c:v>
                </c:pt>
                <c:pt idx="255" formatCode="_(&quot;$&quot;* #,##0_);_(&quot;$&quot;* \(#,##0\);_(&quot;$&quot;* &quot;-&quot;??_);_(@_)">
                  <c:v>2260.8239742074052</c:v>
                </c:pt>
                <c:pt idx="256" formatCode="_(&quot;$&quot;* #,##0_);_(&quot;$&quot;* \(#,##0\);_(&quot;$&quot;* &quot;-&quot;??_);_(@_)">
                  <c:v>2260.8239742074052</c:v>
                </c:pt>
                <c:pt idx="257" formatCode="_(&quot;$&quot;* #,##0_);_(&quot;$&quot;* \(#,##0\);_(&quot;$&quot;* &quot;-&quot;??_);_(@_)">
                  <c:v>2260.8239742074052</c:v>
                </c:pt>
                <c:pt idx="258" formatCode="_(&quot;$&quot;* #,##0_);_(&quot;$&quot;* \(#,##0\);_(&quot;$&quot;* &quot;-&quot;??_);_(@_)">
                  <c:v>2260.8239742074052</c:v>
                </c:pt>
                <c:pt idx="259" formatCode="_(&quot;$&quot;* #,##0_);_(&quot;$&quot;* \(#,##0\);_(&quot;$&quot;* &quot;-&quot;??_);_(@_)">
                  <c:v>2260.8239742074052</c:v>
                </c:pt>
                <c:pt idx="260" formatCode="_(&quot;$&quot;* #,##0_);_(&quot;$&quot;* \(#,##0\);_(&quot;$&quot;* &quot;-&quot;??_);_(@_)">
                  <c:v>2260.8239742074052</c:v>
                </c:pt>
                <c:pt idx="261" formatCode="_(&quot;$&quot;* #,##0_);_(&quot;$&quot;* \(#,##0\);_(&quot;$&quot;* &quot;-&quot;??_);_(@_)">
                  <c:v>2260.8239742074052</c:v>
                </c:pt>
                <c:pt idx="262" formatCode="_(&quot;$&quot;* #,##0_);_(&quot;$&quot;* \(#,##0\);_(&quot;$&quot;* &quot;-&quot;??_);_(@_)">
                  <c:v>2260.8239742074052</c:v>
                </c:pt>
                <c:pt idx="263" formatCode="_(&quot;$&quot;* #,##0_);_(&quot;$&quot;* \(#,##0\);_(&quot;$&quot;* &quot;-&quot;??_);_(@_)">
                  <c:v>2260.8239742074052</c:v>
                </c:pt>
                <c:pt idx="264" formatCode="_(&quot;$&quot;* #,##0_);_(&quot;$&quot;* \(#,##0\);_(&quot;$&quot;* &quot;-&quot;??_);_(@_)">
                  <c:v>2373.8651729177759</c:v>
                </c:pt>
                <c:pt idx="265" formatCode="_(&quot;$&quot;* #,##0_);_(&quot;$&quot;* \(#,##0\);_(&quot;$&quot;* &quot;-&quot;??_);_(@_)">
                  <c:v>2373.8651729177759</c:v>
                </c:pt>
                <c:pt idx="266" formatCode="_(&quot;$&quot;* #,##0_);_(&quot;$&quot;* \(#,##0\);_(&quot;$&quot;* &quot;-&quot;??_);_(@_)">
                  <c:v>2373.8651729177759</c:v>
                </c:pt>
                <c:pt idx="267" formatCode="_(&quot;$&quot;* #,##0_);_(&quot;$&quot;* \(#,##0\);_(&quot;$&quot;* &quot;-&quot;??_);_(@_)">
                  <c:v>2373.8651729177759</c:v>
                </c:pt>
                <c:pt idx="268" formatCode="_(&quot;$&quot;* #,##0_);_(&quot;$&quot;* \(#,##0\);_(&quot;$&quot;* &quot;-&quot;??_);_(@_)">
                  <c:v>2373.8651729177759</c:v>
                </c:pt>
                <c:pt idx="269" formatCode="_(&quot;$&quot;* #,##0_);_(&quot;$&quot;* \(#,##0\);_(&quot;$&quot;* &quot;-&quot;??_);_(@_)">
                  <c:v>2373.8651729177759</c:v>
                </c:pt>
                <c:pt idx="270" formatCode="_(&quot;$&quot;* #,##0_);_(&quot;$&quot;* \(#,##0\);_(&quot;$&quot;* &quot;-&quot;??_);_(@_)">
                  <c:v>2373.8651729177759</c:v>
                </c:pt>
                <c:pt idx="271" formatCode="_(&quot;$&quot;* #,##0_);_(&quot;$&quot;* \(#,##0\);_(&quot;$&quot;* &quot;-&quot;??_);_(@_)">
                  <c:v>2373.8651729177759</c:v>
                </c:pt>
                <c:pt idx="272" formatCode="_(&quot;$&quot;* #,##0_);_(&quot;$&quot;* \(#,##0\);_(&quot;$&quot;* &quot;-&quot;??_);_(@_)">
                  <c:v>2373.8651729177759</c:v>
                </c:pt>
                <c:pt idx="273" formatCode="_(&quot;$&quot;* #,##0_);_(&quot;$&quot;* \(#,##0\);_(&quot;$&quot;* &quot;-&quot;??_);_(@_)">
                  <c:v>2373.8651729177759</c:v>
                </c:pt>
                <c:pt idx="274" formatCode="_(&quot;$&quot;* #,##0_);_(&quot;$&quot;* \(#,##0\);_(&quot;$&quot;* &quot;-&quot;??_);_(@_)">
                  <c:v>2373.8651729177759</c:v>
                </c:pt>
                <c:pt idx="275" formatCode="_(&quot;$&quot;* #,##0_);_(&quot;$&quot;* \(#,##0\);_(&quot;$&quot;* &quot;-&quot;??_);_(@_)">
                  <c:v>2373.8651729177759</c:v>
                </c:pt>
                <c:pt idx="276" formatCode="_(&quot;$&quot;* #,##0_);_(&quot;$&quot;* \(#,##0\);_(&quot;$&quot;* &quot;-&quot;??_);_(@_)">
                  <c:v>2492.5584315636647</c:v>
                </c:pt>
                <c:pt idx="277" formatCode="_(&quot;$&quot;* #,##0_);_(&quot;$&quot;* \(#,##0\);_(&quot;$&quot;* &quot;-&quot;??_);_(@_)">
                  <c:v>2492.5584315636647</c:v>
                </c:pt>
                <c:pt idx="278" formatCode="_(&quot;$&quot;* #,##0_);_(&quot;$&quot;* \(#,##0\);_(&quot;$&quot;* &quot;-&quot;??_);_(@_)">
                  <c:v>2492.5584315636647</c:v>
                </c:pt>
                <c:pt idx="279" formatCode="_(&quot;$&quot;* #,##0_);_(&quot;$&quot;* \(#,##0\);_(&quot;$&quot;* &quot;-&quot;??_);_(@_)">
                  <c:v>2492.5584315636647</c:v>
                </c:pt>
                <c:pt idx="280" formatCode="_(&quot;$&quot;* #,##0_);_(&quot;$&quot;* \(#,##0\);_(&quot;$&quot;* &quot;-&quot;??_);_(@_)">
                  <c:v>2492.5584315636647</c:v>
                </c:pt>
                <c:pt idx="281" formatCode="_(&quot;$&quot;* #,##0_);_(&quot;$&quot;* \(#,##0\);_(&quot;$&quot;* &quot;-&quot;??_);_(@_)">
                  <c:v>2492.5584315636647</c:v>
                </c:pt>
                <c:pt idx="282" formatCode="_(&quot;$&quot;* #,##0_);_(&quot;$&quot;* \(#,##0\);_(&quot;$&quot;* &quot;-&quot;??_);_(@_)">
                  <c:v>2492.5584315636647</c:v>
                </c:pt>
                <c:pt idx="283" formatCode="_(&quot;$&quot;* #,##0_);_(&quot;$&quot;* \(#,##0\);_(&quot;$&quot;* &quot;-&quot;??_);_(@_)">
                  <c:v>2492.5584315636647</c:v>
                </c:pt>
                <c:pt idx="284" formatCode="_(&quot;$&quot;* #,##0_);_(&quot;$&quot;* \(#,##0\);_(&quot;$&quot;* &quot;-&quot;??_);_(@_)">
                  <c:v>2492.5584315636647</c:v>
                </c:pt>
                <c:pt idx="285" formatCode="_(&quot;$&quot;* #,##0_);_(&quot;$&quot;* \(#,##0\);_(&quot;$&quot;* &quot;-&quot;??_);_(@_)">
                  <c:v>2492.5584315636647</c:v>
                </c:pt>
                <c:pt idx="286" formatCode="_(&quot;$&quot;* #,##0_);_(&quot;$&quot;* \(#,##0\);_(&quot;$&quot;* &quot;-&quot;??_);_(@_)">
                  <c:v>2492.5584315636647</c:v>
                </c:pt>
                <c:pt idx="287" formatCode="_(&quot;$&quot;* #,##0_);_(&quot;$&quot;* \(#,##0\);_(&quot;$&quot;* &quot;-&quot;??_);_(@_)">
                  <c:v>2492.5584315636647</c:v>
                </c:pt>
                <c:pt idx="288" formatCode="_(&quot;$&quot;* #,##0_);_(&quot;$&quot;* \(#,##0\);_(&quot;$&quot;* &quot;-&quot;??_);_(@_)">
                  <c:v>2617.1863531418476</c:v>
                </c:pt>
                <c:pt idx="289" formatCode="_(&quot;$&quot;* #,##0_);_(&quot;$&quot;* \(#,##0\);_(&quot;$&quot;* &quot;-&quot;??_);_(@_)">
                  <c:v>2617.1863531418476</c:v>
                </c:pt>
                <c:pt idx="290" formatCode="_(&quot;$&quot;* #,##0_);_(&quot;$&quot;* \(#,##0\);_(&quot;$&quot;* &quot;-&quot;??_);_(@_)">
                  <c:v>2617.1863531418476</c:v>
                </c:pt>
                <c:pt idx="291" formatCode="_(&quot;$&quot;* #,##0_);_(&quot;$&quot;* \(#,##0\);_(&quot;$&quot;* &quot;-&quot;??_);_(@_)">
                  <c:v>2617.1863531418476</c:v>
                </c:pt>
                <c:pt idx="292" formatCode="_(&quot;$&quot;* #,##0_);_(&quot;$&quot;* \(#,##0\);_(&quot;$&quot;* &quot;-&quot;??_);_(@_)">
                  <c:v>2617.1863531418476</c:v>
                </c:pt>
                <c:pt idx="293" formatCode="_(&quot;$&quot;* #,##0_);_(&quot;$&quot;* \(#,##0\);_(&quot;$&quot;* &quot;-&quot;??_);_(@_)">
                  <c:v>2617.1863531418476</c:v>
                </c:pt>
                <c:pt idx="294" formatCode="_(&quot;$&quot;* #,##0_);_(&quot;$&quot;* \(#,##0\);_(&quot;$&quot;* &quot;-&quot;??_);_(@_)">
                  <c:v>2617.1863531418476</c:v>
                </c:pt>
                <c:pt idx="295" formatCode="_(&quot;$&quot;* #,##0_);_(&quot;$&quot;* \(#,##0\);_(&quot;$&quot;* &quot;-&quot;??_);_(@_)">
                  <c:v>2617.1863531418476</c:v>
                </c:pt>
                <c:pt idx="296" formatCode="_(&quot;$&quot;* #,##0_);_(&quot;$&quot;* \(#,##0\);_(&quot;$&quot;* &quot;-&quot;??_);_(@_)">
                  <c:v>2617.1863531418476</c:v>
                </c:pt>
                <c:pt idx="297" formatCode="_(&quot;$&quot;* #,##0_);_(&quot;$&quot;* \(#,##0\);_(&quot;$&quot;* &quot;-&quot;??_);_(@_)">
                  <c:v>2617.1863531418476</c:v>
                </c:pt>
                <c:pt idx="298" formatCode="_(&quot;$&quot;* #,##0_);_(&quot;$&quot;* \(#,##0\);_(&quot;$&quot;* &quot;-&quot;??_);_(@_)">
                  <c:v>2617.1863531418476</c:v>
                </c:pt>
                <c:pt idx="299" formatCode="_(&quot;$&quot;* #,##0_);_(&quot;$&quot;* \(#,##0\);_(&quot;$&quot;* &quot;-&quot;??_);_(@_)">
                  <c:v>2617.1863531418476</c:v>
                </c:pt>
                <c:pt idx="300" formatCode="_(&quot;$&quot;* #,##0_);_(&quot;$&quot;* \(#,##0\);_(&quot;$&quot;* &quot;-&quot;??_);_(@_)">
                  <c:v>2748.0456707989401</c:v>
                </c:pt>
                <c:pt idx="301" formatCode="_(&quot;$&quot;* #,##0_);_(&quot;$&quot;* \(#,##0\);_(&quot;$&quot;* &quot;-&quot;??_);_(@_)">
                  <c:v>2748.0456707989401</c:v>
                </c:pt>
                <c:pt idx="302" formatCode="_(&quot;$&quot;* #,##0_);_(&quot;$&quot;* \(#,##0\);_(&quot;$&quot;* &quot;-&quot;??_);_(@_)">
                  <c:v>2748.0456707989401</c:v>
                </c:pt>
                <c:pt idx="303" formatCode="_(&quot;$&quot;* #,##0_);_(&quot;$&quot;* \(#,##0\);_(&quot;$&quot;* &quot;-&quot;??_);_(@_)">
                  <c:v>2748.0456707989401</c:v>
                </c:pt>
                <c:pt idx="304" formatCode="_(&quot;$&quot;* #,##0_);_(&quot;$&quot;* \(#,##0\);_(&quot;$&quot;* &quot;-&quot;??_);_(@_)">
                  <c:v>2748.0456707989401</c:v>
                </c:pt>
                <c:pt idx="305" formatCode="_(&quot;$&quot;* #,##0_);_(&quot;$&quot;* \(#,##0\);_(&quot;$&quot;* &quot;-&quot;??_);_(@_)">
                  <c:v>2748.0456707989401</c:v>
                </c:pt>
                <c:pt idx="306" formatCode="_(&quot;$&quot;* #,##0_);_(&quot;$&quot;* \(#,##0\);_(&quot;$&quot;* &quot;-&quot;??_);_(@_)">
                  <c:v>2748.0456707989401</c:v>
                </c:pt>
                <c:pt idx="307" formatCode="_(&quot;$&quot;* #,##0_);_(&quot;$&quot;* \(#,##0\);_(&quot;$&quot;* &quot;-&quot;??_);_(@_)">
                  <c:v>2748.0456707989401</c:v>
                </c:pt>
                <c:pt idx="308" formatCode="_(&quot;$&quot;* #,##0_);_(&quot;$&quot;* \(#,##0\);_(&quot;$&quot;* &quot;-&quot;??_);_(@_)">
                  <c:v>2748.0456707989401</c:v>
                </c:pt>
                <c:pt idx="309" formatCode="_(&quot;$&quot;* #,##0_);_(&quot;$&quot;* \(#,##0\);_(&quot;$&quot;* &quot;-&quot;??_);_(@_)">
                  <c:v>2748.0456707989401</c:v>
                </c:pt>
                <c:pt idx="310" formatCode="_(&quot;$&quot;* #,##0_);_(&quot;$&quot;* \(#,##0\);_(&quot;$&quot;* &quot;-&quot;??_);_(@_)">
                  <c:v>2748.0456707989401</c:v>
                </c:pt>
                <c:pt idx="311" formatCode="_(&quot;$&quot;* #,##0_);_(&quot;$&quot;* \(#,##0\);_(&quot;$&quot;* &quot;-&quot;??_);_(@_)">
                  <c:v>2748.0456707989401</c:v>
                </c:pt>
                <c:pt idx="312" formatCode="_(&quot;$&quot;* #,##0_);_(&quot;$&quot;* \(#,##0\);_(&quot;$&quot;* &quot;-&quot;??_);_(@_)">
                  <c:v>2885.4479543388875</c:v>
                </c:pt>
                <c:pt idx="313" formatCode="_(&quot;$&quot;* #,##0_);_(&quot;$&quot;* \(#,##0\);_(&quot;$&quot;* &quot;-&quot;??_);_(@_)">
                  <c:v>2885.4479543388875</c:v>
                </c:pt>
                <c:pt idx="314" formatCode="_(&quot;$&quot;* #,##0_);_(&quot;$&quot;* \(#,##0\);_(&quot;$&quot;* &quot;-&quot;??_);_(@_)">
                  <c:v>2885.4479543388875</c:v>
                </c:pt>
                <c:pt idx="315" formatCode="_(&quot;$&quot;* #,##0_);_(&quot;$&quot;* \(#,##0\);_(&quot;$&quot;* &quot;-&quot;??_);_(@_)">
                  <c:v>2885.4479543388875</c:v>
                </c:pt>
                <c:pt idx="316" formatCode="_(&quot;$&quot;* #,##0_);_(&quot;$&quot;* \(#,##0\);_(&quot;$&quot;* &quot;-&quot;??_);_(@_)">
                  <c:v>2885.4479543388875</c:v>
                </c:pt>
                <c:pt idx="317" formatCode="_(&quot;$&quot;* #,##0_);_(&quot;$&quot;* \(#,##0\);_(&quot;$&quot;* &quot;-&quot;??_);_(@_)">
                  <c:v>2885.4479543388875</c:v>
                </c:pt>
                <c:pt idx="318" formatCode="_(&quot;$&quot;* #,##0_);_(&quot;$&quot;* \(#,##0\);_(&quot;$&quot;* &quot;-&quot;??_);_(@_)">
                  <c:v>2885.4479543388875</c:v>
                </c:pt>
                <c:pt idx="319" formatCode="_(&quot;$&quot;* #,##0_);_(&quot;$&quot;* \(#,##0\);_(&quot;$&quot;* &quot;-&quot;??_);_(@_)">
                  <c:v>2885.4479543388875</c:v>
                </c:pt>
                <c:pt idx="320" formatCode="_(&quot;$&quot;* #,##0_);_(&quot;$&quot;* \(#,##0\);_(&quot;$&quot;* &quot;-&quot;??_);_(@_)">
                  <c:v>2885.4479543388875</c:v>
                </c:pt>
                <c:pt idx="321" formatCode="_(&quot;$&quot;* #,##0_);_(&quot;$&quot;* \(#,##0\);_(&quot;$&quot;* &quot;-&quot;??_);_(@_)">
                  <c:v>2885.4479543388875</c:v>
                </c:pt>
                <c:pt idx="322" formatCode="_(&quot;$&quot;* #,##0_);_(&quot;$&quot;* \(#,##0\);_(&quot;$&quot;* &quot;-&quot;??_);_(@_)">
                  <c:v>2885.4479543388875</c:v>
                </c:pt>
                <c:pt idx="323" formatCode="_(&quot;$&quot;* #,##0_);_(&quot;$&quot;* \(#,##0\);_(&quot;$&quot;* &quot;-&quot;??_);_(@_)">
                  <c:v>2885.4479543388875</c:v>
                </c:pt>
                <c:pt idx="324" formatCode="_(&quot;$&quot;* #,##0_);_(&quot;$&quot;* \(#,##0\);_(&quot;$&quot;* &quot;-&quot;??_);_(@_)">
                  <c:v>3029.7203520558323</c:v>
                </c:pt>
                <c:pt idx="325" formatCode="_(&quot;$&quot;* #,##0_);_(&quot;$&quot;* \(#,##0\);_(&quot;$&quot;* &quot;-&quot;??_);_(@_)">
                  <c:v>3029.7203520558323</c:v>
                </c:pt>
                <c:pt idx="326" formatCode="_(&quot;$&quot;* #,##0_);_(&quot;$&quot;* \(#,##0\);_(&quot;$&quot;* &quot;-&quot;??_);_(@_)">
                  <c:v>3029.7203520558323</c:v>
                </c:pt>
                <c:pt idx="327" formatCode="_(&quot;$&quot;* #,##0_);_(&quot;$&quot;* \(#,##0\);_(&quot;$&quot;* &quot;-&quot;??_);_(@_)">
                  <c:v>3029.7203520558323</c:v>
                </c:pt>
                <c:pt idx="328" formatCode="_(&quot;$&quot;* #,##0_);_(&quot;$&quot;* \(#,##0\);_(&quot;$&quot;* &quot;-&quot;??_);_(@_)">
                  <c:v>3029.7203520558323</c:v>
                </c:pt>
                <c:pt idx="329" formatCode="_(&quot;$&quot;* #,##0_);_(&quot;$&quot;* \(#,##0\);_(&quot;$&quot;* &quot;-&quot;??_);_(@_)">
                  <c:v>3029.7203520558323</c:v>
                </c:pt>
                <c:pt idx="330" formatCode="_(&quot;$&quot;* #,##0_);_(&quot;$&quot;* \(#,##0\);_(&quot;$&quot;* &quot;-&quot;??_);_(@_)">
                  <c:v>3029.7203520558323</c:v>
                </c:pt>
                <c:pt idx="331" formatCode="_(&quot;$&quot;* #,##0_);_(&quot;$&quot;* \(#,##0\);_(&quot;$&quot;* &quot;-&quot;??_);_(@_)">
                  <c:v>3029.7203520558323</c:v>
                </c:pt>
                <c:pt idx="332" formatCode="_(&quot;$&quot;* #,##0_);_(&quot;$&quot;* \(#,##0\);_(&quot;$&quot;* &quot;-&quot;??_);_(@_)">
                  <c:v>3029.7203520558323</c:v>
                </c:pt>
                <c:pt idx="333" formatCode="_(&quot;$&quot;* #,##0_);_(&quot;$&quot;* \(#,##0\);_(&quot;$&quot;* &quot;-&quot;??_);_(@_)">
                  <c:v>3029.7203520558323</c:v>
                </c:pt>
                <c:pt idx="334" formatCode="_(&quot;$&quot;* #,##0_);_(&quot;$&quot;* \(#,##0\);_(&quot;$&quot;* &quot;-&quot;??_);_(@_)">
                  <c:v>3029.7203520558323</c:v>
                </c:pt>
                <c:pt idx="335" formatCode="_(&quot;$&quot;* #,##0_);_(&quot;$&quot;* \(#,##0\);_(&quot;$&quot;* &quot;-&quot;??_);_(@_)">
                  <c:v>3029.7203520558323</c:v>
                </c:pt>
                <c:pt idx="336" formatCode="_(&quot;$&quot;* #,##0_);_(&quot;$&quot;* \(#,##0\);_(&quot;$&quot;* &quot;-&quot;??_);_(@_)">
                  <c:v>3181.2063696586238</c:v>
                </c:pt>
                <c:pt idx="337" formatCode="_(&quot;$&quot;* #,##0_);_(&quot;$&quot;* \(#,##0\);_(&quot;$&quot;* &quot;-&quot;??_);_(@_)">
                  <c:v>3181.2063696586238</c:v>
                </c:pt>
                <c:pt idx="338" formatCode="_(&quot;$&quot;* #,##0_);_(&quot;$&quot;* \(#,##0\);_(&quot;$&quot;* &quot;-&quot;??_);_(@_)">
                  <c:v>3181.2063696586238</c:v>
                </c:pt>
                <c:pt idx="339" formatCode="_(&quot;$&quot;* #,##0_);_(&quot;$&quot;* \(#,##0\);_(&quot;$&quot;* &quot;-&quot;??_);_(@_)">
                  <c:v>3181.2063696586238</c:v>
                </c:pt>
                <c:pt idx="340" formatCode="_(&quot;$&quot;* #,##0_);_(&quot;$&quot;* \(#,##0\);_(&quot;$&quot;* &quot;-&quot;??_);_(@_)">
                  <c:v>3181.2063696586238</c:v>
                </c:pt>
                <c:pt idx="341" formatCode="_(&quot;$&quot;* #,##0_);_(&quot;$&quot;* \(#,##0\);_(&quot;$&quot;* &quot;-&quot;??_);_(@_)">
                  <c:v>3181.2063696586238</c:v>
                </c:pt>
                <c:pt idx="342" formatCode="_(&quot;$&quot;* #,##0_);_(&quot;$&quot;* \(#,##0\);_(&quot;$&quot;* &quot;-&quot;??_);_(@_)">
                  <c:v>3181.2063696586238</c:v>
                </c:pt>
                <c:pt idx="343" formatCode="_(&quot;$&quot;* #,##0_);_(&quot;$&quot;* \(#,##0\);_(&quot;$&quot;* &quot;-&quot;??_);_(@_)">
                  <c:v>3181.2063696586238</c:v>
                </c:pt>
                <c:pt idx="344" formatCode="_(&quot;$&quot;* #,##0_);_(&quot;$&quot;* \(#,##0\);_(&quot;$&quot;* &quot;-&quot;??_);_(@_)">
                  <c:v>3181.2063696586238</c:v>
                </c:pt>
                <c:pt idx="345" formatCode="_(&quot;$&quot;* #,##0_);_(&quot;$&quot;* \(#,##0\);_(&quot;$&quot;* &quot;-&quot;??_);_(@_)">
                  <c:v>3181.2063696586238</c:v>
                </c:pt>
                <c:pt idx="346" formatCode="_(&quot;$&quot;* #,##0_);_(&quot;$&quot;* \(#,##0\);_(&quot;$&quot;* &quot;-&quot;??_);_(@_)">
                  <c:v>3181.2063696586238</c:v>
                </c:pt>
                <c:pt idx="347" formatCode="_(&quot;$&quot;* #,##0_);_(&quot;$&quot;* \(#,##0\);_(&quot;$&quot;* &quot;-&quot;??_);_(@_)">
                  <c:v>3181.2063696586238</c:v>
                </c:pt>
                <c:pt idx="348" formatCode="_(&quot;$&quot;* #,##0_);_(&quot;$&quot;* \(#,##0\);_(&quot;$&quot;* &quot;-&quot;??_);_(@_)">
                  <c:v>3340.2666881415553</c:v>
                </c:pt>
                <c:pt idx="349" formatCode="_(&quot;$&quot;* #,##0_);_(&quot;$&quot;* \(#,##0\);_(&quot;$&quot;* &quot;-&quot;??_);_(@_)">
                  <c:v>3340.2666881415553</c:v>
                </c:pt>
                <c:pt idx="350" formatCode="_(&quot;$&quot;* #,##0_);_(&quot;$&quot;* \(#,##0\);_(&quot;$&quot;* &quot;-&quot;??_);_(@_)">
                  <c:v>3340.2666881415553</c:v>
                </c:pt>
                <c:pt idx="351" formatCode="_(&quot;$&quot;* #,##0_);_(&quot;$&quot;* \(#,##0\);_(&quot;$&quot;* &quot;-&quot;??_);_(@_)">
                  <c:v>3340.2666881415553</c:v>
                </c:pt>
                <c:pt idx="352" formatCode="_(&quot;$&quot;* #,##0_);_(&quot;$&quot;* \(#,##0\);_(&quot;$&quot;* &quot;-&quot;??_);_(@_)">
                  <c:v>3340.2666881415553</c:v>
                </c:pt>
                <c:pt idx="353" formatCode="_(&quot;$&quot;* #,##0_);_(&quot;$&quot;* \(#,##0\);_(&quot;$&quot;* &quot;-&quot;??_);_(@_)">
                  <c:v>3340.2666881415553</c:v>
                </c:pt>
                <c:pt idx="354" formatCode="_(&quot;$&quot;* #,##0_);_(&quot;$&quot;* \(#,##0\);_(&quot;$&quot;* &quot;-&quot;??_);_(@_)">
                  <c:v>3340.2666881415553</c:v>
                </c:pt>
                <c:pt idx="355" formatCode="_(&quot;$&quot;* #,##0_);_(&quot;$&quot;* \(#,##0\);_(&quot;$&quot;* &quot;-&quot;??_);_(@_)">
                  <c:v>3340.2666881415553</c:v>
                </c:pt>
                <c:pt idx="356" formatCode="_(&quot;$&quot;* #,##0_);_(&quot;$&quot;* \(#,##0\);_(&quot;$&quot;* &quot;-&quot;??_);_(@_)">
                  <c:v>3340.2666881415553</c:v>
                </c:pt>
                <c:pt idx="357" formatCode="_(&quot;$&quot;* #,##0_);_(&quot;$&quot;* \(#,##0\);_(&quot;$&quot;* &quot;-&quot;??_);_(@_)">
                  <c:v>3340.2666881415553</c:v>
                </c:pt>
                <c:pt idx="358" formatCode="_(&quot;$&quot;* #,##0_);_(&quot;$&quot;* \(#,##0\);_(&quot;$&quot;* &quot;-&quot;??_);_(@_)">
                  <c:v>3340.2666881415553</c:v>
                </c:pt>
                <c:pt idx="359" formatCode="_(&quot;$&quot;* #,##0_);_(&quot;$&quot;* \(#,##0\);_(&quot;$&quot;* &quot;-&quot;??_);_(@_)">
                  <c:v>3340.2666881415553</c:v>
                </c:pt>
                <c:pt idx="360" formatCode="_(&quot;$&quot;* #,##0_);_(&quot;$&quot;* \(#,##0\);_(&quot;$&quot;* &quot;-&quot;??_);_(@_)">
                  <c:v>3507.2800225486335</c:v>
                </c:pt>
                <c:pt idx="361" formatCode="_(&quot;$&quot;* #,##0_);_(&quot;$&quot;* \(#,##0\);_(&quot;$&quot;* &quot;-&quot;??_);_(@_)">
                  <c:v>3507.2800225486335</c:v>
                </c:pt>
                <c:pt idx="362" formatCode="_(&quot;$&quot;* #,##0_);_(&quot;$&quot;* \(#,##0\);_(&quot;$&quot;* &quot;-&quot;??_);_(@_)">
                  <c:v>3507.2800225486335</c:v>
                </c:pt>
                <c:pt idx="363" formatCode="_(&quot;$&quot;* #,##0_);_(&quot;$&quot;* \(#,##0\);_(&quot;$&quot;* &quot;-&quot;??_);_(@_)">
                  <c:v>3507.2800225486335</c:v>
                </c:pt>
                <c:pt idx="364" formatCode="_(&quot;$&quot;* #,##0_);_(&quot;$&quot;* \(#,##0\);_(&quot;$&quot;* &quot;-&quot;??_);_(@_)">
                  <c:v>3507.2800225486335</c:v>
                </c:pt>
                <c:pt idx="365" formatCode="_(&quot;$&quot;* #,##0_);_(&quot;$&quot;* \(#,##0\);_(&quot;$&quot;* &quot;-&quot;??_);_(@_)">
                  <c:v>3507.2800225486335</c:v>
                </c:pt>
                <c:pt idx="366" formatCode="_(&quot;$&quot;* #,##0_);_(&quot;$&quot;* \(#,##0\);_(&quot;$&quot;* &quot;-&quot;??_);_(@_)">
                  <c:v>3507.2800225486335</c:v>
                </c:pt>
                <c:pt idx="367" formatCode="_(&quot;$&quot;* #,##0_);_(&quot;$&quot;* \(#,##0\);_(&quot;$&quot;* &quot;-&quot;??_);_(@_)">
                  <c:v>3507.2800225486335</c:v>
                </c:pt>
                <c:pt idx="368" formatCode="_(&quot;$&quot;* #,##0_);_(&quot;$&quot;* \(#,##0\);_(&quot;$&quot;* &quot;-&quot;??_);_(@_)">
                  <c:v>3507.2800225486335</c:v>
                </c:pt>
                <c:pt idx="369" formatCode="_(&quot;$&quot;* #,##0_);_(&quot;$&quot;* \(#,##0\);_(&quot;$&quot;* &quot;-&quot;??_);_(@_)">
                  <c:v>3507.2800225486335</c:v>
                </c:pt>
                <c:pt idx="370" formatCode="_(&quot;$&quot;* #,##0_);_(&quot;$&quot;* \(#,##0\);_(&quot;$&quot;* &quot;-&quot;??_);_(@_)">
                  <c:v>3507.2800225486335</c:v>
                </c:pt>
                <c:pt idx="371" formatCode="_(&quot;$&quot;* #,##0_);_(&quot;$&quot;* \(#,##0\);_(&quot;$&quot;* &quot;-&quot;??_);_(@_)">
                  <c:v>3507.2800225486335</c:v>
                </c:pt>
                <c:pt idx="372" formatCode="_(&quot;$&quot;* #,##0_);_(&quot;$&quot;* \(#,##0\);_(&quot;$&quot;* &quot;-&quot;??_);_(@_)">
                  <c:v>3682.6440236760654</c:v>
                </c:pt>
                <c:pt idx="373" formatCode="_(&quot;$&quot;* #,##0_);_(&quot;$&quot;* \(#,##0\);_(&quot;$&quot;* &quot;-&quot;??_);_(@_)">
                  <c:v>3682.6440236760654</c:v>
                </c:pt>
                <c:pt idx="374" formatCode="_(&quot;$&quot;* #,##0_);_(&quot;$&quot;* \(#,##0\);_(&quot;$&quot;* &quot;-&quot;??_);_(@_)">
                  <c:v>3682.6440236760654</c:v>
                </c:pt>
                <c:pt idx="375" formatCode="_(&quot;$&quot;* #,##0_);_(&quot;$&quot;* \(#,##0\);_(&quot;$&quot;* &quot;-&quot;??_);_(@_)">
                  <c:v>3682.6440236760654</c:v>
                </c:pt>
                <c:pt idx="376" formatCode="_(&quot;$&quot;* #,##0_);_(&quot;$&quot;* \(#,##0\);_(&quot;$&quot;* &quot;-&quot;??_);_(@_)">
                  <c:v>3682.6440236760654</c:v>
                </c:pt>
                <c:pt idx="377" formatCode="_(&quot;$&quot;* #,##0_);_(&quot;$&quot;* \(#,##0\);_(&quot;$&quot;* &quot;-&quot;??_);_(@_)">
                  <c:v>3682.6440236760654</c:v>
                </c:pt>
                <c:pt idx="378" formatCode="_(&quot;$&quot;* #,##0_);_(&quot;$&quot;* \(#,##0\);_(&quot;$&quot;* &quot;-&quot;??_);_(@_)">
                  <c:v>3682.6440236760654</c:v>
                </c:pt>
                <c:pt idx="379" formatCode="_(&quot;$&quot;* #,##0_);_(&quot;$&quot;* \(#,##0\);_(&quot;$&quot;* &quot;-&quot;??_);_(@_)">
                  <c:v>3682.6440236760654</c:v>
                </c:pt>
                <c:pt idx="380" formatCode="_(&quot;$&quot;* #,##0_);_(&quot;$&quot;* \(#,##0\);_(&quot;$&quot;* &quot;-&quot;??_);_(@_)">
                  <c:v>3682.6440236760654</c:v>
                </c:pt>
                <c:pt idx="381" formatCode="_(&quot;$&quot;* #,##0_);_(&quot;$&quot;* \(#,##0\);_(&quot;$&quot;* &quot;-&quot;??_);_(@_)">
                  <c:v>3682.6440236760654</c:v>
                </c:pt>
                <c:pt idx="382" formatCode="_(&quot;$&quot;* #,##0_);_(&quot;$&quot;* \(#,##0\);_(&quot;$&quot;* &quot;-&quot;??_);_(@_)">
                  <c:v>3682.6440236760654</c:v>
                </c:pt>
                <c:pt idx="383" formatCode="_(&quot;$&quot;* #,##0_);_(&quot;$&quot;* \(#,##0\);_(&quot;$&quot;* &quot;-&quot;??_);_(@_)">
                  <c:v>3682.6440236760654</c:v>
                </c:pt>
                <c:pt idx="384" formatCode="_(&quot;$&quot;* #,##0_);_(&quot;$&quot;* \(#,##0\);_(&quot;$&quot;* &quot;-&quot;??_);_(@_)">
                  <c:v>3866.7762248598688</c:v>
                </c:pt>
                <c:pt idx="385" formatCode="_(&quot;$&quot;* #,##0_);_(&quot;$&quot;* \(#,##0\);_(&quot;$&quot;* &quot;-&quot;??_);_(@_)">
                  <c:v>3866.7762248598688</c:v>
                </c:pt>
                <c:pt idx="386" formatCode="_(&quot;$&quot;* #,##0_);_(&quot;$&quot;* \(#,##0\);_(&quot;$&quot;* &quot;-&quot;??_);_(@_)">
                  <c:v>3866.7762248598688</c:v>
                </c:pt>
                <c:pt idx="387" formatCode="_(&quot;$&quot;* #,##0_);_(&quot;$&quot;* \(#,##0\);_(&quot;$&quot;* &quot;-&quot;??_);_(@_)">
                  <c:v>3866.7762248598688</c:v>
                </c:pt>
                <c:pt idx="388" formatCode="_(&quot;$&quot;* #,##0_);_(&quot;$&quot;* \(#,##0\);_(&quot;$&quot;* &quot;-&quot;??_);_(@_)">
                  <c:v>3866.7762248598688</c:v>
                </c:pt>
                <c:pt idx="389" formatCode="_(&quot;$&quot;* #,##0_);_(&quot;$&quot;* \(#,##0\);_(&quot;$&quot;* &quot;-&quot;??_);_(@_)">
                  <c:v>3866.7762248598688</c:v>
                </c:pt>
                <c:pt idx="390" formatCode="_(&quot;$&quot;* #,##0_);_(&quot;$&quot;* \(#,##0\);_(&quot;$&quot;* &quot;-&quot;??_);_(@_)">
                  <c:v>3866.7762248598688</c:v>
                </c:pt>
                <c:pt idx="391" formatCode="_(&quot;$&quot;* #,##0_);_(&quot;$&quot;* \(#,##0\);_(&quot;$&quot;* &quot;-&quot;??_);_(@_)">
                  <c:v>3866.7762248598688</c:v>
                </c:pt>
                <c:pt idx="392" formatCode="_(&quot;$&quot;* #,##0_);_(&quot;$&quot;* \(#,##0\);_(&quot;$&quot;* &quot;-&quot;??_);_(@_)">
                  <c:v>3866.7762248598688</c:v>
                </c:pt>
                <c:pt idx="393" formatCode="_(&quot;$&quot;* #,##0_);_(&quot;$&quot;* \(#,##0\);_(&quot;$&quot;* &quot;-&quot;??_);_(@_)">
                  <c:v>3866.7762248598688</c:v>
                </c:pt>
                <c:pt idx="394" formatCode="_(&quot;$&quot;* #,##0_);_(&quot;$&quot;* \(#,##0\);_(&quot;$&quot;* &quot;-&quot;??_);_(@_)">
                  <c:v>3866.7762248598688</c:v>
                </c:pt>
                <c:pt idx="395" formatCode="_(&quot;$&quot;* #,##0_);_(&quot;$&quot;* \(#,##0\);_(&quot;$&quot;* &quot;-&quot;??_);_(@_)">
                  <c:v>3866.7762248598688</c:v>
                </c:pt>
                <c:pt idx="396" formatCode="_(&quot;$&quot;* #,##0_);_(&quot;$&quot;* \(#,##0\);_(&quot;$&quot;* &quot;-&quot;??_);_(@_)">
                  <c:v>4060.1150361028622</c:v>
                </c:pt>
                <c:pt idx="397" formatCode="_(&quot;$&quot;* #,##0_);_(&quot;$&quot;* \(#,##0\);_(&quot;$&quot;* &quot;-&quot;??_);_(@_)">
                  <c:v>4060.1150361028622</c:v>
                </c:pt>
                <c:pt idx="398" formatCode="_(&quot;$&quot;* #,##0_);_(&quot;$&quot;* \(#,##0\);_(&quot;$&quot;* &quot;-&quot;??_);_(@_)">
                  <c:v>4060.1150361028622</c:v>
                </c:pt>
                <c:pt idx="399" formatCode="_(&quot;$&quot;* #,##0_);_(&quot;$&quot;* \(#,##0\);_(&quot;$&quot;* &quot;-&quot;??_);_(@_)">
                  <c:v>4060.1150361028622</c:v>
                </c:pt>
                <c:pt idx="400" formatCode="_(&quot;$&quot;* #,##0_);_(&quot;$&quot;* \(#,##0\);_(&quot;$&quot;* &quot;-&quot;??_);_(@_)">
                  <c:v>4060.1150361028622</c:v>
                </c:pt>
                <c:pt idx="401" formatCode="_(&quot;$&quot;* #,##0_);_(&quot;$&quot;* \(#,##0\);_(&quot;$&quot;* &quot;-&quot;??_);_(@_)">
                  <c:v>4060.1150361028622</c:v>
                </c:pt>
                <c:pt idx="402" formatCode="_(&quot;$&quot;* #,##0_);_(&quot;$&quot;* \(#,##0\);_(&quot;$&quot;* &quot;-&quot;??_);_(@_)">
                  <c:v>4060.1150361028622</c:v>
                </c:pt>
                <c:pt idx="403" formatCode="_(&quot;$&quot;* #,##0_);_(&quot;$&quot;* \(#,##0\);_(&quot;$&quot;* &quot;-&quot;??_);_(@_)">
                  <c:v>4060.1150361028622</c:v>
                </c:pt>
                <c:pt idx="404" formatCode="_(&quot;$&quot;* #,##0_);_(&quot;$&quot;* \(#,##0\);_(&quot;$&quot;* &quot;-&quot;??_);_(@_)">
                  <c:v>4060.1150361028622</c:v>
                </c:pt>
                <c:pt idx="405" formatCode="_(&quot;$&quot;* #,##0_);_(&quot;$&quot;* \(#,##0\);_(&quot;$&quot;* &quot;-&quot;??_);_(@_)">
                  <c:v>4060.1150361028622</c:v>
                </c:pt>
                <c:pt idx="406" formatCode="_(&quot;$&quot;* #,##0_);_(&quot;$&quot;* \(#,##0\);_(&quot;$&quot;* &quot;-&quot;??_);_(@_)">
                  <c:v>4060.1150361028622</c:v>
                </c:pt>
                <c:pt idx="407" formatCode="_(&quot;$&quot;* #,##0_);_(&quot;$&quot;* \(#,##0\);_(&quot;$&quot;* &quot;-&quot;??_);_(@_)">
                  <c:v>4060.1150361028622</c:v>
                </c:pt>
                <c:pt idx="408" formatCode="_(&quot;$&quot;* #,##0_);_(&quot;$&quot;* \(#,##0\);_(&quot;$&quot;* &quot;-&quot;??_);_(@_)">
                  <c:v>4263.1207879080057</c:v>
                </c:pt>
                <c:pt idx="409" formatCode="_(&quot;$&quot;* #,##0_);_(&quot;$&quot;* \(#,##0\);_(&quot;$&quot;* &quot;-&quot;??_);_(@_)">
                  <c:v>4263.1207879080057</c:v>
                </c:pt>
                <c:pt idx="410" formatCode="_(&quot;$&quot;* #,##0_);_(&quot;$&quot;* \(#,##0\);_(&quot;$&quot;* &quot;-&quot;??_);_(@_)">
                  <c:v>4263.1207879080057</c:v>
                </c:pt>
                <c:pt idx="411" formatCode="_(&quot;$&quot;* #,##0_);_(&quot;$&quot;* \(#,##0\);_(&quot;$&quot;* &quot;-&quot;??_);_(@_)">
                  <c:v>4263.1207879080057</c:v>
                </c:pt>
                <c:pt idx="412" formatCode="_(&quot;$&quot;* #,##0_);_(&quot;$&quot;* \(#,##0\);_(&quot;$&quot;* &quot;-&quot;??_);_(@_)">
                  <c:v>4263.1207879080057</c:v>
                </c:pt>
                <c:pt idx="413" formatCode="_(&quot;$&quot;* #,##0_);_(&quot;$&quot;* \(#,##0\);_(&quot;$&quot;* &quot;-&quot;??_);_(@_)">
                  <c:v>4263.1207879080057</c:v>
                </c:pt>
                <c:pt idx="414" formatCode="_(&quot;$&quot;* #,##0_);_(&quot;$&quot;* \(#,##0\);_(&quot;$&quot;* &quot;-&quot;??_);_(@_)">
                  <c:v>4263.1207879080057</c:v>
                </c:pt>
                <c:pt idx="415" formatCode="_(&quot;$&quot;* #,##0_);_(&quot;$&quot;* \(#,##0\);_(&quot;$&quot;* &quot;-&quot;??_);_(@_)">
                  <c:v>4263.1207879080057</c:v>
                </c:pt>
                <c:pt idx="416" formatCode="_(&quot;$&quot;* #,##0_);_(&quot;$&quot;* \(#,##0\);_(&quot;$&quot;* &quot;-&quot;??_);_(@_)">
                  <c:v>4263.1207879080057</c:v>
                </c:pt>
                <c:pt idx="417" formatCode="_(&quot;$&quot;* #,##0_);_(&quot;$&quot;* \(#,##0\);_(&quot;$&quot;* &quot;-&quot;??_);_(@_)">
                  <c:v>4263.1207879080057</c:v>
                </c:pt>
                <c:pt idx="418" formatCode="_(&quot;$&quot;* #,##0_);_(&quot;$&quot;* \(#,##0\);_(&quot;$&quot;* &quot;-&quot;??_);_(@_)">
                  <c:v>4263.1207879080057</c:v>
                </c:pt>
                <c:pt idx="419" formatCode="_(&quot;$&quot;* #,##0_);_(&quot;$&quot;* \(#,##0\);_(&quot;$&quot;* &quot;-&quot;??_);_(@_)">
                  <c:v>4263.1207879080057</c:v>
                </c:pt>
                <c:pt idx="420" formatCode="_(&quot;$&quot;* #,##0_);_(&quot;$&quot;* \(#,##0\);_(&quot;$&quot;* &quot;-&quot;??_);_(@_)">
                  <c:v>4476.2768273034062</c:v>
                </c:pt>
                <c:pt idx="421" formatCode="_(&quot;$&quot;* #,##0_);_(&quot;$&quot;* \(#,##0\);_(&quot;$&quot;* &quot;-&quot;??_);_(@_)">
                  <c:v>4476.2768273034062</c:v>
                </c:pt>
                <c:pt idx="422" formatCode="_(&quot;$&quot;* #,##0_);_(&quot;$&quot;* \(#,##0\);_(&quot;$&quot;* &quot;-&quot;??_);_(@_)">
                  <c:v>4476.2768273034062</c:v>
                </c:pt>
                <c:pt idx="423" formatCode="_(&quot;$&quot;* #,##0_);_(&quot;$&quot;* \(#,##0\);_(&quot;$&quot;* &quot;-&quot;??_);_(@_)">
                  <c:v>4476.2768273034062</c:v>
                </c:pt>
                <c:pt idx="424" formatCode="_(&quot;$&quot;* #,##0_);_(&quot;$&quot;* \(#,##0\);_(&quot;$&quot;* &quot;-&quot;??_);_(@_)">
                  <c:v>4476.2768273034062</c:v>
                </c:pt>
                <c:pt idx="425" formatCode="_(&quot;$&quot;* #,##0_);_(&quot;$&quot;* \(#,##0\);_(&quot;$&quot;* &quot;-&quot;??_);_(@_)">
                  <c:v>4476.2768273034062</c:v>
                </c:pt>
                <c:pt idx="426" formatCode="_(&quot;$&quot;* #,##0_);_(&quot;$&quot;* \(#,##0\);_(&quot;$&quot;* &quot;-&quot;??_);_(@_)">
                  <c:v>4476.2768273034062</c:v>
                </c:pt>
                <c:pt idx="427" formatCode="_(&quot;$&quot;* #,##0_);_(&quot;$&quot;* \(#,##0\);_(&quot;$&quot;* &quot;-&quot;??_);_(@_)">
                  <c:v>4476.2768273034062</c:v>
                </c:pt>
                <c:pt idx="428" formatCode="_(&quot;$&quot;* #,##0_);_(&quot;$&quot;* \(#,##0\);_(&quot;$&quot;* &quot;-&quot;??_);_(@_)">
                  <c:v>4476.2768273034062</c:v>
                </c:pt>
                <c:pt idx="429" formatCode="_(&quot;$&quot;* #,##0_);_(&quot;$&quot;* \(#,##0\);_(&quot;$&quot;* &quot;-&quot;??_);_(@_)">
                  <c:v>4476.2768273034062</c:v>
                </c:pt>
                <c:pt idx="430" formatCode="_(&quot;$&quot;* #,##0_);_(&quot;$&quot;* \(#,##0\);_(&quot;$&quot;* &quot;-&quot;??_);_(@_)">
                  <c:v>4476.2768273034062</c:v>
                </c:pt>
                <c:pt idx="431" formatCode="_(&quot;$&quot;* #,##0_);_(&quot;$&quot;* \(#,##0\);_(&quot;$&quot;* &quot;-&quot;??_);_(@_)">
                  <c:v>4476.2768273034062</c:v>
                </c:pt>
                <c:pt idx="432" formatCode="_(&quot;$&quot;* #,##0_);_(&quot;$&quot;* \(#,##0\);_(&quot;$&quot;* &quot;-&quot;??_);_(@_)">
                  <c:v>4700.0906686685767</c:v>
                </c:pt>
                <c:pt idx="433" formatCode="_(&quot;$&quot;* #,##0_);_(&quot;$&quot;* \(#,##0\);_(&quot;$&quot;* &quot;-&quot;??_);_(@_)">
                  <c:v>4700.0906686685767</c:v>
                </c:pt>
                <c:pt idx="434" formatCode="_(&quot;$&quot;* #,##0_);_(&quot;$&quot;* \(#,##0\);_(&quot;$&quot;* &quot;-&quot;??_);_(@_)">
                  <c:v>4700.0906686685767</c:v>
                </c:pt>
                <c:pt idx="435" formatCode="_(&quot;$&quot;* #,##0_);_(&quot;$&quot;* \(#,##0\);_(&quot;$&quot;* &quot;-&quot;??_);_(@_)">
                  <c:v>4700.0906686685767</c:v>
                </c:pt>
                <c:pt idx="436" formatCode="_(&quot;$&quot;* #,##0_);_(&quot;$&quot;* \(#,##0\);_(&quot;$&quot;* &quot;-&quot;??_);_(@_)">
                  <c:v>4700.0906686685767</c:v>
                </c:pt>
                <c:pt idx="437" formatCode="_(&quot;$&quot;* #,##0_);_(&quot;$&quot;* \(#,##0\);_(&quot;$&quot;* &quot;-&quot;??_);_(@_)">
                  <c:v>4700.0906686685767</c:v>
                </c:pt>
                <c:pt idx="438" formatCode="_(&quot;$&quot;* #,##0_);_(&quot;$&quot;* \(#,##0\);_(&quot;$&quot;* &quot;-&quot;??_);_(@_)">
                  <c:v>4700.0906686685767</c:v>
                </c:pt>
                <c:pt idx="439" formatCode="_(&quot;$&quot;* #,##0_);_(&quot;$&quot;* \(#,##0\);_(&quot;$&quot;* &quot;-&quot;??_);_(@_)">
                  <c:v>4700.0906686685767</c:v>
                </c:pt>
                <c:pt idx="440" formatCode="_(&quot;$&quot;* #,##0_);_(&quot;$&quot;* \(#,##0\);_(&quot;$&quot;* &quot;-&quot;??_);_(@_)">
                  <c:v>4700.0906686685767</c:v>
                </c:pt>
                <c:pt idx="441" formatCode="_(&quot;$&quot;* #,##0_);_(&quot;$&quot;* \(#,##0\);_(&quot;$&quot;* &quot;-&quot;??_);_(@_)">
                  <c:v>4700.0906686685767</c:v>
                </c:pt>
                <c:pt idx="442" formatCode="_(&quot;$&quot;* #,##0_);_(&quot;$&quot;* \(#,##0\);_(&quot;$&quot;* &quot;-&quot;??_);_(@_)">
                  <c:v>4700.0906686685767</c:v>
                </c:pt>
                <c:pt idx="443" formatCode="_(&quot;$&quot;* #,##0_);_(&quot;$&quot;* \(#,##0\);_(&quot;$&quot;* &quot;-&quot;??_);_(@_)">
                  <c:v>4700.0906686685767</c:v>
                </c:pt>
                <c:pt idx="444" formatCode="_(&quot;$&quot;* #,##0_);_(&quot;$&quot;* \(#,##0\);_(&quot;$&quot;* &quot;-&quot;??_);_(@_)">
                  <c:v>4935.0952021020057</c:v>
                </c:pt>
                <c:pt idx="445" formatCode="_(&quot;$&quot;* #,##0_);_(&quot;$&quot;* \(#,##0\);_(&quot;$&quot;* &quot;-&quot;??_);_(@_)">
                  <c:v>4935.0952021020057</c:v>
                </c:pt>
                <c:pt idx="446" formatCode="_(&quot;$&quot;* #,##0_);_(&quot;$&quot;* \(#,##0\);_(&quot;$&quot;* &quot;-&quot;??_);_(@_)">
                  <c:v>4935.0952021020057</c:v>
                </c:pt>
                <c:pt idx="447" formatCode="_(&quot;$&quot;* #,##0_);_(&quot;$&quot;* \(#,##0\);_(&quot;$&quot;* &quot;-&quot;??_);_(@_)">
                  <c:v>4935.0952021020057</c:v>
                </c:pt>
                <c:pt idx="448" formatCode="_(&quot;$&quot;* #,##0_);_(&quot;$&quot;* \(#,##0\);_(&quot;$&quot;* &quot;-&quot;??_);_(@_)">
                  <c:v>4935.0952021020057</c:v>
                </c:pt>
                <c:pt idx="449" formatCode="_(&quot;$&quot;* #,##0_);_(&quot;$&quot;* \(#,##0\);_(&quot;$&quot;* &quot;-&quot;??_);_(@_)">
                  <c:v>4935.0952021020057</c:v>
                </c:pt>
                <c:pt idx="450" formatCode="_(&quot;$&quot;* #,##0_);_(&quot;$&quot;* \(#,##0\);_(&quot;$&quot;* &quot;-&quot;??_);_(@_)">
                  <c:v>4935.0952021020057</c:v>
                </c:pt>
                <c:pt idx="451" formatCode="_(&quot;$&quot;* #,##0_);_(&quot;$&quot;* \(#,##0\);_(&quot;$&quot;* &quot;-&quot;??_);_(@_)">
                  <c:v>4935.0952021020057</c:v>
                </c:pt>
                <c:pt idx="452" formatCode="_(&quot;$&quot;* #,##0_);_(&quot;$&quot;* \(#,##0\);_(&quot;$&quot;* &quot;-&quot;??_);_(@_)">
                  <c:v>4935.0952021020057</c:v>
                </c:pt>
                <c:pt idx="453" formatCode="_(&quot;$&quot;* #,##0_);_(&quot;$&quot;* \(#,##0\);_(&quot;$&quot;* &quot;-&quot;??_);_(@_)">
                  <c:v>4935.0952021020057</c:v>
                </c:pt>
                <c:pt idx="454" formatCode="_(&quot;$&quot;* #,##0_);_(&quot;$&quot;* \(#,##0\);_(&quot;$&quot;* &quot;-&quot;??_);_(@_)">
                  <c:v>4935.0952021020057</c:v>
                </c:pt>
                <c:pt idx="455" formatCode="_(&quot;$&quot;* #,##0_);_(&quot;$&quot;* \(#,##0\);_(&quot;$&quot;* &quot;-&quot;??_);_(@_)">
                  <c:v>4935.0952021020057</c:v>
                </c:pt>
                <c:pt idx="456" formatCode="_(&quot;$&quot;* #,##0_);_(&quot;$&quot;* \(#,##0\);_(&quot;$&quot;* &quot;-&quot;??_);_(@_)">
                  <c:v>5181.8499622071058</c:v>
                </c:pt>
                <c:pt idx="457" formatCode="_(&quot;$&quot;* #,##0_);_(&quot;$&quot;* \(#,##0\);_(&quot;$&quot;* &quot;-&quot;??_);_(@_)">
                  <c:v>5181.8499622071058</c:v>
                </c:pt>
                <c:pt idx="458" formatCode="_(&quot;$&quot;* #,##0_);_(&quot;$&quot;* \(#,##0\);_(&quot;$&quot;* &quot;-&quot;??_);_(@_)">
                  <c:v>5181.8499622071058</c:v>
                </c:pt>
                <c:pt idx="459" formatCode="_(&quot;$&quot;* #,##0_);_(&quot;$&quot;* \(#,##0\);_(&quot;$&quot;* &quot;-&quot;??_);_(@_)">
                  <c:v>5181.8499622071058</c:v>
                </c:pt>
                <c:pt idx="460" formatCode="_(&quot;$&quot;* #,##0_);_(&quot;$&quot;* \(#,##0\);_(&quot;$&quot;* &quot;-&quot;??_);_(@_)">
                  <c:v>5181.8499622071058</c:v>
                </c:pt>
                <c:pt idx="461" formatCode="_(&quot;$&quot;* #,##0_);_(&quot;$&quot;* \(#,##0\);_(&quot;$&quot;* &quot;-&quot;??_);_(@_)">
                  <c:v>5181.8499622071058</c:v>
                </c:pt>
                <c:pt idx="462" formatCode="_(&quot;$&quot;* #,##0_);_(&quot;$&quot;* \(#,##0\);_(&quot;$&quot;* &quot;-&quot;??_);_(@_)">
                  <c:v>5181.8499622071058</c:v>
                </c:pt>
                <c:pt idx="463" formatCode="_(&quot;$&quot;* #,##0_);_(&quot;$&quot;* \(#,##0\);_(&quot;$&quot;* &quot;-&quot;??_);_(@_)">
                  <c:v>5181.8499622071058</c:v>
                </c:pt>
                <c:pt idx="464" formatCode="_(&quot;$&quot;* #,##0_);_(&quot;$&quot;* \(#,##0\);_(&quot;$&quot;* &quot;-&quot;??_);_(@_)">
                  <c:v>5181.8499622071058</c:v>
                </c:pt>
                <c:pt idx="465" formatCode="_(&quot;$&quot;* #,##0_);_(&quot;$&quot;* \(#,##0\);_(&quot;$&quot;* &quot;-&quot;??_);_(@_)">
                  <c:v>5181.8499622071058</c:v>
                </c:pt>
                <c:pt idx="466" formatCode="_(&quot;$&quot;* #,##0_);_(&quot;$&quot;* \(#,##0\);_(&quot;$&quot;* &quot;-&quot;??_);_(@_)">
                  <c:v>5181.8499622071058</c:v>
                </c:pt>
                <c:pt idx="467" formatCode="_(&quot;$&quot;* #,##0_);_(&quot;$&quot;* \(#,##0\);_(&quot;$&quot;* &quot;-&quot;??_);_(@_)">
                  <c:v>5181.8499622071058</c:v>
                </c:pt>
                <c:pt idx="468" formatCode="_(&quot;$&quot;* #,##0_);_(&quot;$&quot;* \(#,##0\);_(&quot;$&quot;* &quot;-&quot;??_);_(@_)">
                  <c:v>5440.9424603174612</c:v>
                </c:pt>
                <c:pt idx="469" formatCode="_(&quot;$&quot;* #,##0_);_(&quot;$&quot;* \(#,##0\);_(&quot;$&quot;* &quot;-&quot;??_);_(@_)">
                  <c:v>5440.9424603174612</c:v>
                </c:pt>
                <c:pt idx="470" formatCode="_(&quot;$&quot;* #,##0_);_(&quot;$&quot;* \(#,##0\);_(&quot;$&quot;* &quot;-&quot;??_);_(@_)">
                  <c:v>5440.9424603174612</c:v>
                </c:pt>
                <c:pt idx="471" formatCode="_(&quot;$&quot;* #,##0_);_(&quot;$&quot;* \(#,##0\);_(&quot;$&quot;* &quot;-&quot;??_);_(@_)">
                  <c:v>5440.9424603174612</c:v>
                </c:pt>
                <c:pt idx="472" formatCode="_(&quot;$&quot;* #,##0_);_(&quot;$&quot;* \(#,##0\);_(&quot;$&quot;* &quot;-&quot;??_);_(@_)">
                  <c:v>5440.9424603174612</c:v>
                </c:pt>
                <c:pt idx="473" formatCode="_(&quot;$&quot;* #,##0_);_(&quot;$&quot;* \(#,##0\);_(&quot;$&quot;* &quot;-&quot;??_);_(@_)">
                  <c:v>5440.9424603174612</c:v>
                </c:pt>
                <c:pt idx="474" formatCode="_(&quot;$&quot;* #,##0_);_(&quot;$&quot;* \(#,##0\);_(&quot;$&quot;* &quot;-&quot;??_);_(@_)">
                  <c:v>5440.9424603174612</c:v>
                </c:pt>
                <c:pt idx="475" formatCode="_(&quot;$&quot;* #,##0_);_(&quot;$&quot;* \(#,##0\);_(&quot;$&quot;* &quot;-&quot;??_);_(@_)">
                  <c:v>5440.9424603174612</c:v>
                </c:pt>
                <c:pt idx="476" formatCode="_(&quot;$&quot;* #,##0_);_(&quot;$&quot;* \(#,##0\);_(&quot;$&quot;* &quot;-&quot;??_);_(@_)">
                  <c:v>5440.9424603174612</c:v>
                </c:pt>
                <c:pt idx="477" formatCode="_(&quot;$&quot;* #,##0_);_(&quot;$&quot;* \(#,##0\);_(&quot;$&quot;* &quot;-&quot;??_);_(@_)">
                  <c:v>5440.9424603174612</c:v>
                </c:pt>
                <c:pt idx="478" formatCode="_(&quot;$&quot;* #,##0_);_(&quot;$&quot;* \(#,##0\);_(&quot;$&quot;* &quot;-&quot;??_);_(@_)">
                  <c:v>5440.9424603174612</c:v>
                </c:pt>
                <c:pt idx="479" formatCode="_(&quot;$&quot;* #,##0_);_(&quot;$&quot;* \(#,##0\);_(&quot;$&quot;* &quot;-&quot;??_);_(@_)">
                  <c:v>5440.9424603174612</c:v>
                </c:pt>
                <c:pt idx="480" formatCode="_(&quot;$&quot;* #,##0_);_(&quot;$&quot;* \(#,##0\);_(&quot;$&quot;* &quot;-&quot;??_);_(@_)">
                  <c:v>5712.9895833333339</c:v>
                </c:pt>
                <c:pt idx="481" formatCode="_(&quot;$&quot;* #,##0_);_(&quot;$&quot;* \(#,##0\);_(&quot;$&quot;* &quot;-&quot;??_);_(@_)">
                  <c:v>5712.9895833333339</c:v>
                </c:pt>
                <c:pt idx="482" formatCode="_(&quot;$&quot;* #,##0_);_(&quot;$&quot;* \(#,##0\);_(&quot;$&quot;* &quot;-&quot;??_);_(@_)">
                  <c:v>5712.9895833333339</c:v>
                </c:pt>
                <c:pt idx="483" formatCode="_(&quot;$&quot;* #,##0_);_(&quot;$&quot;* \(#,##0\);_(&quot;$&quot;* &quot;-&quot;??_);_(@_)">
                  <c:v>5712.9895833333339</c:v>
                </c:pt>
                <c:pt idx="484" formatCode="_(&quot;$&quot;* #,##0_);_(&quot;$&quot;* \(#,##0\);_(&quot;$&quot;* &quot;-&quot;??_);_(@_)">
                  <c:v>5712.9895833333339</c:v>
                </c:pt>
                <c:pt idx="485" formatCode="_(&quot;$&quot;* #,##0_);_(&quot;$&quot;* \(#,##0\);_(&quot;$&quot;* &quot;-&quot;??_);_(@_)">
                  <c:v>5712.9895833333339</c:v>
                </c:pt>
                <c:pt idx="486" formatCode="_(&quot;$&quot;* #,##0_);_(&quot;$&quot;* \(#,##0\);_(&quot;$&quot;* &quot;-&quot;??_);_(@_)">
                  <c:v>5712.9895833333339</c:v>
                </c:pt>
                <c:pt idx="487" formatCode="_(&quot;$&quot;* #,##0_);_(&quot;$&quot;* \(#,##0\);_(&quot;$&quot;* &quot;-&quot;??_);_(@_)">
                  <c:v>5712.9895833333339</c:v>
                </c:pt>
                <c:pt idx="488" formatCode="_(&quot;$&quot;* #,##0_);_(&quot;$&quot;* \(#,##0\);_(&quot;$&quot;* &quot;-&quot;??_);_(@_)">
                  <c:v>5712.9895833333339</c:v>
                </c:pt>
                <c:pt idx="489" formatCode="_(&quot;$&quot;* #,##0_);_(&quot;$&quot;* \(#,##0\);_(&quot;$&quot;* &quot;-&quot;??_);_(@_)">
                  <c:v>5712.9895833333339</c:v>
                </c:pt>
                <c:pt idx="490" formatCode="_(&quot;$&quot;* #,##0_);_(&quot;$&quot;* \(#,##0\);_(&quot;$&quot;* &quot;-&quot;??_);_(@_)">
                  <c:v>5712.9895833333339</c:v>
                </c:pt>
                <c:pt idx="491" formatCode="_(&quot;$&quot;* #,##0_);_(&quot;$&quot;* \(#,##0\);_(&quot;$&quot;* &quot;-&quot;??_);_(@_)">
                  <c:v>5712.9895833333339</c:v>
                </c:pt>
                <c:pt idx="492" formatCode="_(&quot;$&quot;* #,##0_);_(&quot;$&quot;* \(#,##0\);_(&quot;$&quot;* &quot;-&quot;??_);_(@_)">
                  <c:v>5998.6390625000013</c:v>
                </c:pt>
                <c:pt idx="493" formatCode="_(&quot;$&quot;* #,##0_);_(&quot;$&quot;* \(#,##0\);_(&quot;$&quot;* &quot;-&quot;??_);_(@_)">
                  <c:v>5998.6390625000013</c:v>
                </c:pt>
                <c:pt idx="494" formatCode="_(&quot;$&quot;* #,##0_);_(&quot;$&quot;* \(#,##0\);_(&quot;$&quot;* &quot;-&quot;??_);_(@_)">
                  <c:v>5998.6390625000013</c:v>
                </c:pt>
                <c:pt idx="495" formatCode="_(&quot;$&quot;* #,##0_);_(&quot;$&quot;* \(#,##0\);_(&quot;$&quot;* &quot;-&quot;??_);_(@_)">
                  <c:v>5998.6390625000013</c:v>
                </c:pt>
                <c:pt idx="496" formatCode="_(&quot;$&quot;* #,##0_);_(&quot;$&quot;* \(#,##0\);_(&quot;$&quot;* &quot;-&quot;??_);_(@_)">
                  <c:v>5998.6390625000013</c:v>
                </c:pt>
                <c:pt idx="497" formatCode="_(&quot;$&quot;* #,##0_);_(&quot;$&quot;* \(#,##0\);_(&quot;$&quot;* &quot;-&quot;??_);_(@_)">
                  <c:v>5998.6390625000013</c:v>
                </c:pt>
                <c:pt idx="498" formatCode="_(&quot;$&quot;* #,##0_);_(&quot;$&quot;* \(#,##0\);_(&quot;$&quot;* &quot;-&quot;??_);_(@_)">
                  <c:v>5998.6390625000013</c:v>
                </c:pt>
                <c:pt idx="499" formatCode="_(&quot;$&quot;* #,##0_);_(&quot;$&quot;* \(#,##0\);_(&quot;$&quot;* &quot;-&quot;??_);_(@_)">
                  <c:v>5998.6390625000013</c:v>
                </c:pt>
                <c:pt idx="500" formatCode="_(&quot;$&quot;* #,##0_);_(&quot;$&quot;* \(#,##0\);_(&quot;$&quot;* &quot;-&quot;??_);_(@_)">
                  <c:v>5998.6390625000013</c:v>
                </c:pt>
                <c:pt idx="501" formatCode="_(&quot;$&quot;* #,##0_);_(&quot;$&quot;* \(#,##0\);_(&quot;$&quot;* &quot;-&quot;??_);_(@_)">
                  <c:v>5998.6390625000013</c:v>
                </c:pt>
                <c:pt idx="502" formatCode="_(&quot;$&quot;* #,##0_);_(&quot;$&quot;* \(#,##0\);_(&quot;$&quot;* &quot;-&quot;??_);_(@_)">
                  <c:v>5998.6390625000013</c:v>
                </c:pt>
                <c:pt idx="503" formatCode="_(&quot;$&quot;* #,##0_);_(&quot;$&quot;* \(#,##0\);_(&quot;$&quot;* &quot;-&quot;??_);_(@_)">
                  <c:v>5998.6390625000013</c:v>
                </c:pt>
                <c:pt idx="504" formatCode="_(&quot;$&quot;* #,##0_);_(&quot;$&quot;* \(#,##0\);_(&quot;$&quot;* &quot;-&quot;??_);_(@_)">
                  <c:v>6298.5710156250016</c:v>
                </c:pt>
                <c:pt idx="505" formatCode="_(&quot;$&quot;* #,##0_);_(&quot;$&quot;* \(#,##0\);_(&quot;$&quot;* &quot;-&quot;??_);_(@_)">
                  <c:v>6298.5710156250016</c:v>
                </c:pt>
                <c:pt idx="506" formatCode="_(&quot;$&quot;* #,##0_);_(&quot;$&quot;* \(#,##0\);_(&quot;$&quot;* &quot;-&quot;??_);_(@_)">
                  <c:v>6298.5710156250016</c:v>
                </c:pt>
                <c:pt idx="507" formatCode="_(&quot;$&quot;* #,##0_);_(&quot;$&quot;* \(#,##0\);_(&quot;$&quot;* &quot;-&quot;??_);_(@_)">
                  <c:v>6298.5710156250016</c:v>
                </c:pt>
                <c:pt idx="508" formatCode="_(&quot;$&quot;* #,##0_);_(&quot;$&quot;* \(#,##0\);_(&quot;$&quot;* &quot;-&quot;??_);_(@_)">
                  <c:v>6298.5710156250016</c:v>
                </c:pt>
                <c:pt idx="509" formatCode="_(&quot;$&quot;* #,##0_);_(&quot;$&quot;* \(#,##0\);_(&quot;$&quot;* &quot;-&quot;??_);_(@_)">
                  <c:v>6298.5710156250016</c:v>
                </c:pt>
                <c:pt idx="510" formatCode="_(&quot;$&quot;* #,##0_);_(&quot;$&quot;* \(#,##0\);_(&quot;$&quot;* &quot;-&quot;??_);_(@_)">
                  <c:v>6298.5710156250016</c:v>
                </c:pt>
                <c:pt idx="511" formatCode="_(&quot;$&quot;* #,##0_);_(&quot;$&quot;* \(#,##0\);_(&quot;$&quot;* &quot;-&quot;??_);_(@_)">
                  <c:v>6298.5710156250016</c:v>
                </c:pt>
                <c:pt idx="512" formatCode="_(&quot;$&quot;* #,##0_);_(&quot;$&quot;* \(#,##0\);_(&quot;$&quot;* &quot;-&quot;??_);_(@_)">
                  <c:v>6298.5710156250016</c:v>
                </c:pt>
                <c:pt idx="513" formatCode="_(&quot;$&quot;* #,##0_);_(&quot;$&quot;* \(#,##0\);_(&quot;$&quot;* &quot;-&quot;??_);_(@_)">
                  <c:v>6298.5710156250016</c:v>
                </c:pt>
                <c:pt idx="514" formatCode="_(&quot;$&quot;* #,##0_);_(&quot;$&quot;* \(#,##0\);_(&quot;$&quot;* &quot;-&quot;??_);_(@_)">
                  <c:v>6298.5710156250016</c:v>
                </c:pt>
                <c:pt idx="515" formatCode="_(&quot;$&quot;* #,##0_);_(&quot;$&quot;* \(#,##0\);_(&quot;$&quot;* &quot;-&quot;??_);_(@_)">
                  <c:v>6298.5710156250016</c:v>
                </c:pt>
                <c:pt idx="516" formatCode="_(&quot;$&quot;* #,##0_);_(&quot;$&quot;* \(#,##0\);_(&quot;$&quot;* &quot;-&quot;??_);_(@_)">
                  <c:v>6613.4995664062517</c:v>
                </c:pt>
                <c:pt idx="517" formatCode="_(&quot;$&quot;* #,##0_);_(&quot;$&quot;* \(#,##0\);_(&quot;$&quot;* &quot;-&quot;??_);_(@_)">
                  <c:v>6613.4995664062517</c:v>
                </c:pt>
                <c:pt idx="518" formatCode="_(&quot;$&quot;* #,##0_);_(&quot;$&quot;* \(#,##0\);_(&quot;$&quot;* &quot;-&quot;??_);_(@_)">
                  <c:v>6613.4995664062517</c:v>
                </c:pt>
                <c:pt idx="519" formatCode="_(&quot;$&quot;* #,##0_);_(&quot;$&quot;* \(#,##0\);_(&quot;$&quot;* &quot;-&quot;??_);_(@_)">
                  <c:v>6613.4995664062517</c:v>
                </c:pt>
                <c:pt idx="520" formatCode="_(&quot;$&quot;* #,##0_);_(&quot;$&quot;* \(#,##0\);_(&quot;$&quot;* &quot;-&quot;??_);_(@_)">
                  <c:v>6613.4995664062517</c:v>
                </c:pt>
                <c:pt idx="521" formatCode="_(&quot;$&quot;* #,##0_);_(&quot;$&quot;* \(#,##0\);_(&quot;$&quot;* &quot;-&quot;??_);_(@_)">
                  <c:v>6613.4995664062517</c:v>
                </c:pt>
                <c:pt idx="522" formatCode="_(&quot;$&quot;* #,##0_);_(&quot;$&quot;* \(#,##0\);_(&quot;$&quot;* &quot;-&quot;??_);_(@_)">
                  <c:v>6613.4995664062517</c:v>
                </c:pt>
                <c:pt idx="523" formatCode="_(&quot;$&quot;* #,##0_);_(&quot;$&quot;* \(#,##0\);_(&quot;$&quot;* &quot;-&quot;??_);_(@_)">
                  <c:v>6613.4995664062517</c:v>
                </c:pt>
                <c:pt idx="524" formatCode="_(&quot;$&quot;* #,##0_);_(&quot;$&quot;* \(#,##0\);_(&quot;$&quot;* &quot;-&quot;??_);_(@_)">
                  <c:v>6613.4995664062517</c:v>
                </c:pt>
                <c:pt idx="525" formatCode="_(&quot;$&quot;* #,##0_);_(&quot;$&quot;* \(#,##0\);_(&quot;$&quot;* &quot;-&quot;??_);_(@_)">
                  <c:v>6613.4995664062517</c:v>
                </c:pt>
                <c:pt idx="526" formatCode="_(&quot;$&quot;* #,##0_);_(&quot;$&quot;* \(#,##0\);_(&quot;$&quot;* &quot;-&quot;??_);_(@_)">
                  <c:v>6613.4995664062517</c:v>
                </c:pt>
                <c:pt idx="527" formatCode="_(&quot;$&quot;* #,##0_);_(&quot;$&quot;* \(#,##0\);_(&quot;$&quot;* &quot;-&quot;??_);_(@_)">
                  <c:v>6613.4995664062517</c:v>
                </c:pt>
                <c:pt idx="528" formatCode="_(&quot;$&quot;* #,##0_);_(&quot;$&quot;* \(#,##0\);_(&quot;$&quot;* &quot;-&quot;??_);_(@_)">
                  <c:v>6944.1745447265648</c:v>
                </c:pt>
                <c:pt idx="529" formatCode="_(&quot;$&quot;* #,##0_);_(&quot;$&quot;* \(#,##0\);_(&quot;$&quot;* &quot;-&quot;??_);_(@_)">
                  <c:v>6944.1745447265648</c:v>
                </c:pt>
                <c:pt idx="530" formatCode="_(&quot;$&quot;* #,##0_);_(&quot;$&quot;* \(#,##0\);_(&quot;$&quot;* &quot;-&quot;??_);_(@_)">
                  <c:v>6944.1745447265648</c:v>
                </c:pt>
                <c:pt idx="531" formatCode="_(&quot;$&quot;* #,##0_);_(&quot;$&quot;* \(#,##0\);_(&quot;$&quot;* &quot;-&quot;??_);_(@_)">
                  <c:v>6944.1745447265648</c:v>
                </c:pt>
                <c:pt idx="532" formatCode="_(&quot;$&quot;* #,##0_);_(&quot;$&quot;* \(#,##0\);_(&quot;$&quot;* &quot;-&quot;??_);_(@_)">
                  <c:v>6944.1745447265648</c:v>
                </c:pt>
                <c:pt idx="533" formatCode="_(&quot;$&quot;* #,##0_);_(&quot;$&quot;* \(#,##0\);_(&quot;$&quot;* &quot;-&quot;??_);_(@_)">
                  <c:v>6944.1745447265648</c:v>
                </c:pt>
                <c:pt idx="534" formatCode="_(&quot;$&quot;* #,##0_);_(&quot;$&quot;* \(#,##0\);_(&quot;$&quot;* &quot;-&quot;??_);_(@_)">
                  <c:v>6944.1745447265648</c:v>
                </c:pt>
                <c:pt idx="535" formatCode="_(&quot;$&quot;* #,##0_);_(&quot;$&quot;* \(#,##0\);_(&quot;$&quot;* &quot;-&quot;??_);_(@_)">
                  <c:v>6944.1745447265648</c:v>
                </c:pt>
                <c:pt idx="536" formatCode="_(&quot;$&quot;* #,##0_);_(&quot;$&quot;* \(#,##0\);_(&quot;$&quot;* &quot;-&quot;??_);_(@_)">
                  <c:v>6944.1745447265648</c:v>
                </c:pt>
                <c:pt idx="537" formatCode="_(&quot;$&quot;* #,##0_);_(&quot;$&quot;* \(#,##0\);_(&quot;$&quot;* &quot;-&quot;??_);_(@_)">
                  <c:v>6944.1745447265648</c:v>
                </c:pt>
                <c:pt idx="538" formatCode="_(&quot;$&quot;* #,##0_);_(&quot;$&quot;* \(#,##0\);_(&quot;$&quot;* &quot;-&quot;??_);_(@_)">
                  <c:v>6944.1745447265648</c:v>
                </c:pt>
                <c:pt idx="539" formatCode="_(&quot;$&quot;* #,##0_);_(&quot;$&quot;* \(#,##0\);_(&quot;$&quot;* &quot;-&quot;??_);_(@_)">
                  <c:v>6944.1745447265648</c:v>
                </c:pt>
                <c:pt idx="540" formatCode="_(&quot;$&quot;* #,##0_);_(&quot;$&quot;* \(#,##0\);_(&quot;$&quot;* &quot;-&quot;??_);_(@_)">
                  <c:v>7291.3832719628936</c:v>
                </c:pt>
                <c:pt idx="541" formatCode="_(&quot;$&quot;* #,##0_);_(&quot;$&quot;* \(#,##0\);_(&quot;$&quot;* &quot;-&quot;??_);_(@_)">
                  <c:v>7291.3832719628936</c:v>
                </c:pt>
                <c:pt idx="542" formatCode="_(&quot;$&quot;* #,##0_);_(&quot;$&quot;* \(#,##0\);_(&quot;$&quot;* &quot;-&quot;??_);_(@_)">
                  <c:v>7291.3832719628936</c:v>
                </c:pt>
                <c:pt idx="543" formatCode="_(&quot;$&quot;* #,##0_);_(&quot;$&quot;* \(#,##0\);_(&quot;$&quot;* &quot;-&quot;??_);_(@_)">
                  <c:v>7291.3832719628936</c:v>
                </c:pt>
                <c:pt idx="544" formatCode="_(&quot;$&quot;* #,##0_);_(&quot;$&quot;* \(#,##0\);_(&quot;$&quot;* &quot;-&quot;??_);_(@_)">
                  <c:v>7291.3832719628936</c:v>
                </c:pt>
                <c:pt idx="545" formatCode="_(&quot;$&quot;* #,##0_);_(&quot;$&quot;* \(#,##0\);_(&quot;$&quot;* &quot;-&quot;??_);_(@_)">
                  <c:v>7291.3832719628936</c:v>
                </c:pt>
                <c:pt idx="546" formatCode="_(&quot;$&quot;* #,##0_);_(&quot;$&quot;* \(#,##0\);_(&quot;$&quot;* &quot;-&quot;??_);_(@_)">
                  <c:v>7291.3832719628936</c:v>
                </c:pt>
                <c:pt idx="547" formatCode="_(&quot;$&quot;* #,##0_);_(&quot;$&quot;* \(#,##0\);_(&quot;$&quot;* &quot;-&quot;??_);_(@_)">
                  <c:v>7291.3832719628936</c:v>
                </c:pt>
                <c:pt idx="548" formatCode="_(&quot;$&quot;* #,##0_);_(&quot;$&quot;* \(#,##0\);_(&quot;$&quot;* &quot;-&quot;??_);_(@_)">
                  <c:v>7291.3832719628936</c:v>
                </c:pt>
                <c:pt idx="549" formatCode="_(&quot;$&quot;* #,##0_);_(&quot;$&quot;* \(#,##0\);_(&quot;$&quot;* &quot;-&quot;??_);_(@_)">
                  <c:v>7291.3832719628936</c:v>
                </c:pt>
                <c:pt idx="550" formatCode="_(&quot;$&quot;* #,##0_);_(&quot;$&quot;* \(#,##0\);_(&quot;$&quot;* &quot;-&quot;??_);_(@_)">
                  <c:v>7291.3832719628936</c:v>
                </c:pt>
                <c:pt idx="551" formatCode="_(&quot;$&quot;* #,##0_);_(&quot;$&quot;* \(#,##0\);_(&quot;$&quot;* &quot;-&quot;??_);_(@_)">
                  <c:v>7291.3832719628936</c:v>
                </c:pt>
                <c:pt idx="552" formatCode="_(&quot;$&quot;* #,##0_);_(&quot;$&quot;* \(#,##0\);_(&quot;$&quot;* &quot;-&quot;??_);_(@_)">
                  <c:v>7655.9524355610383</c:v>
                </c:pt>
                <c:pt idx="553" formatCode="_(&quot;$&quot;* #,##0_);_(&quot;$&quot;* \(#,##0\);_(&quot;$&quot;* &quot;-&quot;??_);_(@_)">
                  <c:v>7655.9524355610383</c:v>
                </c:pt>
                <c:pt idx="554" formatCode="_(&quot;$&quot;* #,##0_);_(&quot;$&quot;* \(#,##0\);_(&quot;$&quot;* &quot;-&quot;??_);_(@_)">
                  <c:v>7655.9524355610383</c:v>
                </c:pt>
                <c:pt idx="555" formatCode="_(&quot;$&quot;* #,##0_);_(&quot;$&quot;* \(#,##0\);_(&quot;$&quot;* &quot;-&quot;??_);_(@_)">
                  <c:v>7655.9524355610383</c:v>
                </c:pt>
                <c:pt idx="556" formatCode="_(&quot;$&quot;* #,##0_);_(&quot;$&quot;* \(#,##0\);_(&quot;$&quot;* &quot;-&quot;??_);_(@_)">
                  <c:v>7655.9524355610383</c:v>
                </c:pt>
                <c:pt idx="557" formatCode="_(&quot;$&quot;* #,##0_);_(&quot;$&quot;* \(#,##0\);_(&quot;$&quot;* &quot;-&quot;??_);_(@_)">
                  <c:v>7655.9524355610383</c:v>
                </c:pt>
                <c:pt idx="558" formatCode="_(&quot;$&quot;* #,##0_);_(&quot;$&quot;* \(#,##0\);_(&quot;$&quot;* &quot;-&quot;??_);_(@_)">
                  <c:v>7655.9524355610383</c:v>
                </c:pt>
                <c:pt idx="559" formatCode="_(&quot;$&quot;* #,##0_);_(&quot;$&quot;* \(#,##0\);_(&quot;$&quot;* &quot;-&quot;??_);_(@_)">
                  <c:v>7655.9524355610383</c:v>
                </c:pt>
                <c:pt idx="560" formatCode="_(&quot;$&quot;* #,##0_);_(&quot;$&quot;* \(#,##0\);_(&quot;$&quot;* &quot;-&quot;??_);_(@_)">
                  <c:v>7655.9524355610383</c:v>
                </c:pt>
                <c:pt idx="561" formatCode="_(&quot;$&quot;* #,##0_);_(&quot;$&quot;* \(#,##0\);_(&quot;$&quot;* &quot;-&quot;??_);_(@_)">
                  <c:v>7655.9524355610383</c:v>
                </c:pt>
                <c:pt idx="562" formatCode="_(&quot;$&quot;* #,##0_);_(&quot;$&quot;* \(#,##0\);_(&quot;$&quot;* &quot;-&quot;??_);_(@_)">
                  <c:v>7655.9524355610383</c:v>
                </c:pt>
                <c:pt idx="563" formatCode="_(&quot;$&quot;* #,##0_);_(&quot;$&quot;* \(#,##0\);_(&quot;$&quot;* &quot;-&quot;??_);_(@_)">
                  <c:v>7655.9524355610383</c:v>
                </c:pt>
                <c:pt idx="564" formatCode="_(&quot;$&quot;* #,##0_);_(&quot;$&quot;* \(#,##0\);_(&quot;$&quot;* &quot;-&quot;??_);_(@_)">
                  <c:v>8038.7500573390898</c:v>
                </c:pt>
                <c:pt idx="565" formatCode="_(&quot;$&quot;* #,##0_);_(&quot;$&quot;* \(#,##0\);_(&quot;$&quot;* &quot;-&quot;??_);_(@_)">
                  <c:v>8038.7500573390898</c:v>
                </c:pt>
                <c:pt idx="566" formatCode="_(&quot;$&quot;* #,##0_);_(&quot;$&quot;* \(#,##0\);_(&quot;$&quot;* &quot;-&quot;??_);_(@_)">
                  <c:v>8038.7500573390898</c:v>
                </c:pt>
                <c:pt idx="567" formatCode="_(&quot;$&quot;* #,##0_);_(&quot;$&quot;* \(#,##0\);_(&quot;$&quot;* &quot;-&quot;??_);_(@_)">
                  <c:v>8038.7500573390898</c:v>
                </c:pt>
                <c:pt idx="568" formatCode="_(&quot;$&quot;* #,##0_);_(&quot;$&quot;* \(#,##0\);_(&quot;$&quot;* &quot;-&quot;??_);_(@_)">
                  <c:v>8038.7500573390898</c:v>
                </c:pt>
                <c:pt idx="569" formatCode="_(&quot;$&quot;* #,##0_);_(&quot;$&quot;* \(#,##0\);_(&quot;$&quot;* &quot;-&quot;??_);_(@_)">
                  <c:v>8038.7500573390898</c:v>
                </c:pt>
                <c:pt idx="570" formatCode="_(&quot;$&quot;* #,##0_);_(&quot;$&quot;* \(#,##0\);_(&quot;$&quot;* &quot;-&quot;??_);_(@_)">
                  <c:v>8038.7500573390898</c:v>
                </c:pt>
                <c:pt idx="571" formatCode="_(&quot;$&quot;* #,##0_);_(&quot;$&quot;* \(#,##0\);_(&quot;$&quot;* &quot;-&quot;??_);_(@_)">
                  <c:v>8038.7500573390898</c:v>
                </c:pt>
                <c:pt idx="572" formatCode="_(&quot;$&quot;* #,##0_);_(&quot;$&quot;* \(#,##0\);_(&quot;$&quot;* &quot;-&quot;??_);_(@_)">
                  <c:v>8038.7500573390898</c:v>
                </c:pt>
                <c:pt idx="573" formatCode="_(&quot;$&quot;* #,##0_);_(&quot;$&quot;* \(#,##0\);_(&quot;$&quot;* &quot;-&quot;??_);_(@_)">
                  <c:v>8038.7500573390898</c:v>
                </c:pt>
                <c:pt idx="574" formatCode="_(&quot;$&quot;* #,##0_);_(&quot;$&quot;* \(#,##0\);_(&quot;$&quot;* &quot;-&quot;??_);_(@_)">
                  <c:v>8038.7500573390898</c:v>
                </c:pt>
                <c:pt idx="575" formatCode="_(&quot;$&quot;* #,##0_);_(&quot;$&quot;* \(#,##0\);_(&quot;$&quot;* &quot;-&quot;??_);_(@_)">
                  <c:v>8038.7500573390898</c:v>
                </c:pt>
                <c:pt idx="576" formatCode="_(&quot;$&quot;* #,##0_);_(&quot;$&quot;* \(#,##0\);_(&quot;$&quot;* &quot;-&quot;??_);_(@_)">
                  <c:v>8440.6875602060445</c:v>
                </c:pt>
                <c:pt idx="577" formatCode="_(&quot;$&quot;* #,##0_);_(&quot;$&quot;* \(#,##0\);_(&quot;$&quot;* &quot;-&quot;??_);_(@_)">
                  <c:v>8440.6875602060445</c:v>
                </c:pt>
                <c:pt idx="578" formatCode="_(&quot;$&quot;* #,##0_);_(&quot;$&quot;* \(#,##0\);_(&quot;$&quot;* &quot;-&quot;??_);_(@_)">
                  <c:v>8440.6875602060445</c:v>
                </c:pt>
                <c:pt idx="579" formatCode="_(&quot;$&quot;* #,##0_);_(&quot;$&quot;* \(#,##0\);_(&quot;$&quot;* &quot;-&quot;??_);_(@_)">
                  <c:v>8440.6875602060445</c:v>
                </c:pt>
                <c:pt idx="580" formatCode="_(&quot;$&quot;* #,##0_);_(&quot;$&quot;* \(#,##0\);_(&quot;$&quot;* &quot;-&quot;??_);_(@_)">
                  <c:v>8440.6875602060445</c:v>
                </c:pt>
                <c:pt idx="581" formatCode="_(&quot;$&quot;* #,##0_);_(&quot;$&quot;* \(#,##0\);_(&quot;$&quot;* &quot;-&quot;??_);_(@_)">
                  <c:v>8440.6875602060445</c:v>
                </c:pt>
                <c:pt idx="582" formatCode="_(&quot;$&quot;* #,##0_);_(&quot;$&quot;* \(#,##0\);_(&quot;$&quot;* &quot;-&quot;??_);_(@_)">
                  <c:v>8440.6875602060445</c:v>
                </c:pt>
                <c:pt idx="583" formatCode="_(&quot;$&quot;* #,##0_);_(&quot;$&quot;* \(#,##0\);_(&quot;$&quot;* &quot;-&quot;??_);_(@_)">
                  <c:v>8440.6875602060445</c:v>
                </c:pt>
                <c:pt idx="584" formatCode="_(&quot;$&quot;* #,##0_);_(&quot;$&quot;* \(#,##0\);_(&quot;$&quot;* &quot;-&quot;??_);_(@_)">
                  <c:v>8440.6875602060445</c:v>
                </c:pt>
                <c:pt idx="585" formatCode="_(&quot;$&quot;* #,##0_);_(&quot;$&quot;* \(#,##0\);_(&quot;$&quot;* &quot;-&quot;??_);_(@_)">
                  <c:v>8440.6875602060445</c:v>
                </c:pt>
                <c:pt idx="586" formatCode="_(&quot;$&quot;* #,##0_);_(&quot;$&quot;* \(#,##0\);_(&quot;$&quot;* &quot;-&quot;??_);_(@_)">
                  <c:v>8440.6875602060445</c:v>
                </c:pt>
                <c:pt idx="587" formatCode="_(&quot;$&quot;* #,##0_);_(&quot;$&quot;* \(#,##0\);_(&quot;$&quot;* &quot;-&quot;??_);_(@_)">
                  <c:v>8440.6875602060445</c:v>
                </c:pt>
                <c:pt idx="588" formatCode="_(&quot;$&quot;* #,##0_);_(&quot;$&quot;* \(#,##0\);_(&quot;$&quot;* &quot;-&quot;??_);_(@_)">
                  <c:v>8862.7219382163476</c:v>
                </c:pt>
                <c:pt idx="589" formatCode="_(&quot;$&quot;* #,##0_);_(&quot;$&quot;* \(#,##0\);_(&quot;$&quot;* &quot;-&quot;??_);_(@_)">
                  <c:v>8862.7219382163476</c:v>
                </c:pt>
                <c:pt idx="590" formatCode="_(&quot;$&quot;* #,##0_);_(&quot;$&quot;* \(#,##0\);_(&quot;$&quot;* &quot;-&quot;??_);_(@_)">
                  <c:v>8862.7219382163476</c:v>
                </c:pt>
                <c:pt idx="591" formatCode="_(&quot;$&quot;* #,##0_);_(&quot;$&quot;* \(#,##0\);_(&quot;$&quot;* &quot;-&quot;??_);_(@_)">
                  <c:v>8862.7219382163476</c:v>
                </c:pt>
                <c:pt idx="592" formatCode="_(&quot;$&quot;* #,##0_);_(&quot;$&quot;* \(#,##0\);_(&quot;$&quot;* &quot;-&quot;??_);_(@_)">
                  <c:v>8862.7219382163476</c:v>
                </c:pt>
                <c:pt idx="593" formatCode="_(&quot;$&quot;* #,##0_);_(&quot;$&quot;* \(#,##0\);_(&quot;$&quot;* &quot;-&quot;??_);_(@_)">
                  <c:v>8862.7219382163476</c:v>
                </c:pt>
                <c:pt idx="594" formatCode="_(&quot;$&quot;* #,##0_);_(&quot;$&quot;* \(#,##0\);_(&quot;$&quot;* &quot;-&quot;??_);_(@_)">
                  <c:v>8862.7219382163476</c:v>
                </c:pt>
                <c:pt idx="595" formatCode="_(&quot;$&quot;* #,##0_);_(&quot;$&quot;* \(#,##0\);_(&quot;$&quot;* &quot;-&quot;??_);_(@_)">
                  <c:v>8862.7219382163476</c:v>
                </c:pt>
                <c:pt idx="596" formatCode="_(&quot;$&quot;* #,##0_);_(&quot;$&quot;* \(#,##0\);_(&quot;$&quot;* &quot;-&quot;??_);_(@_)">
                  <c:v>8862.7219382163476</c:v>
                </c:pt>
                <c:pt idx="597" formatCode="_(&quot;$&quot;* #,##0_);_(&quot;$&quot;* \(#,##0\);_(&quot;$&quot;* &quot;-&quot;??_);_(@_)">
                  <c:v>8862.7219382163476</c:v>
                </c:pt>
                <c:pt idx="598" formatCode="_(&quot;$&quot;* #,##0_);_(&quot;$&quot;* \(#,##0\);_(&quot;$&quot;* &quot;-&quot;??_);_(@_)">
                  <c:v>8862.7219382163476</c:v>
                </c:pt>
                <c:pt idx="599" formatCode="_(&quot;$&quot;* #,##0_);_(&quot;$&quot;* \(#,##0\);_(&quot;$&quot;* &quot;-&quot;??_);_(@_)">
                  <c:v>8862.7219382163476</c:v>
                </c:pt>
                <c:pt idx="600" formatCode="_(&quot;$&quot;* #,##0_);_(&quot;$&quot;* \(#,##0\);_(&quot;$&quot;* &quot;-&quot;??_);_(@_)">
                  <c:v>9305.8580351271648</c:v>
                </c:pt>
                <c:pt idx="601" formatCode="_(&quot;$&quot;* #,##0_);_(&quot;$&quot;* \(#,##0\);_(&quot;$&quot;* &quot;-&quot;??_);_(@_)">
                  <c:v>9305.8580351271648</c:v>
                </c:pt>
                <c:pt idx="602" formatCode="_(&quot;$&quot;* #,##0_);_(&quot;$&quot;* \(#,##0\);_(&quot;$&quot;* &quot;-&quot;??_);_(@_)">
                  <c:v>9305.8580351271648</c:v>
                </c:pt>
                <c:pt idx="603" formatCode="_(&quot;$&quot;* #,##0_);_(&quot;$&quot;* \(#,##0\);_(&quot;$&quot;* &quot;-&quot;??_);_(@_)">
                  <c:v>9305.8580351271648</c:v>
                </c:pt>
                <c:pt idx="604" formatCode="_(&quot;$&quot;* #,##0_);_(&quot;$&quot;* \(#,##0\);_(&quot;$&quot;* &quot;-&quot;??_);_(@_)">
                  <c:v>9305.8580351271648</c:v>
                </c:pt>
                <c:pt idx="605" formatCode="_(&quot;$&quot;* #,##0_);_(&quot;$&quot;* \(#,##0\);_(&quot;$&quot;* &quot;-&quot;??_);_(@_)">
                  <c:v>9305.8580351271648</c:v>
                </c:pt>
                <c:pt idx="606" formatCode="_(&quot;$&quot;* #,##0_);_(&quot;$&quot;* \(#,##0\);_(&quot;$&quot;* &quot;-&quot;??_);_(@_)">
                  <c:v>9305.8580351271648</c:v>
                </c:pt>
                <c:pt idx="607" formatCode="_(&quot;$&quot;* #,##0_);_(&quot;$&quot;* \(#,##0\);_(&quot;$&quot;* &quot;-&quot;??_);_(@_)">
                  <c:v>9305.8580351271648</c:v>
                </c:pt>
                <c:pt idx="608" formatCode="_(&quot;$&quot;* #,##0_);_(&quot;$&quot;* \(#,##0\);_(&quot;$&quot;* &quot;-&quot;??_);_(@_)">
                  <c:v>9305.8580351271648</c:v>
                </c:pt>
                <c:pt idx="609" formatCode="_(&quot;$&quot;* #,##0_);_(&quot;$&quot;* \(#,##0\);_(&quot;$&quot;* &quot;-&quot;??_);_(@_)">
                  <c:v>9305.8580351271648</c:v>
                </c:pt>
                <c:pt idx="610" formatCode="_(&quot;$&quot;* #,##0_);_(&quot;$&quot;* \(#,##0\);_(&quot;$&quot;* &quot;-&quot;??_);_(@_)">
                  <c:v>9305.8580351271648</c:v>
                </c:pt>
                <c:pt idx="611" formatCode="_(&quot;$&quot;* #,##0_);_(&quot;$&quot;* \(#,##0\);_(&quot;$&quot;* &quot;-&quot;??_);_(@_)">
                  <c:v>9305.8580351271648</c:v>
                </c:pt>
                <c:pt idx="612" formatCode="_(&quot;$&quot;* #,##0_);_(&quot;$&quot;* \(#,##0\);_(&quot;$&quot;* &quot;-&quot;??_);_(@_)">
                  <c:v>9771.150936883525</c:v>
                </c:pt>
                <c:pt idx="613" formatCode="_(&quot;$&quot;* #,##0_);_(&quot;$&quot;* \(#,##0\);_(&quot;$&quot;* &quot;-&quot;??_);_(@_)">
                  <c:v>9771.150936883525</c:v>
                </c:pt>
                <c:pt idx="614" formatCode="_(&quot;$&quot;* #,##0_);_(&quot;$&quot;* \(#,##0\);_(&quot;$&quot;* &quot;-&quot;??_);_(@_)">
                  <c:v>9771.150936883525</c:v>
                </c:pt>
                <c:pt idx="615" formatCode="_(&quot;$&quot;* #,##0_);_(&quot;$&quot;* \(#,##0\);_(&quot;$&quot;* &quot;-&quot;??_);_(@_)">
                  <c:v>9771.150936883525</c:v>
                </c:pt>
                <c:pt idx="616" formatCode="_(&quot;$&quot;* #,##0_);_(&quot;$&quot;* \(#,##0\);_(&quot;$&quot;* &quot;-&quot;??_);_(@_)">
                  <c:v>9771.150936883525</c:v>
                </c:pt>
                <c:pt idx="617" formatCode="_(&quot;$&quot;* #,##0_);_(&quot;$&quot;* \(#,##0\);_(&quot;$&quot;* &quot;-&quot;??_);_(@_)">
                  <c:v>9771.150936883525</c:v>
                </c:pt>
                <c:pt idx="618" formatCode="_(&quot;$&quot;* #,##0_);_(&quot;$&quot;* \(#,##0\);_(&quot;$&quot;* &quot;-&quot;??_);_(@_)">
                  <c:v>9771.150936883525</c:v>
                </c:pt>
                <c:pt idx="619" formatCode="_(&quot;$&quot;* #,##0_);_(&quot;$&quot;* \(#,##0\);_(&quot;$&quot;* &quot;-&quot;??_);_(@_)">
                  <c:v>9771.150936883525</c:v>
                </c:pt>
                <c:pt idx="620" formatCode="_(&quot;$&quot;* #,##0_);_(&quot;$&quot;* \(#,##0\);_(&quot;$&quot;* &quot;-&quot;??_);_(@_)">
                  <c:v>9771.150936883525</c:v>
                </c:pt>
                <c:pt idx="621" formatCode="_(&quot;$&quot;* #,##0_);_(&quot;$&quot;* \(#,##0\);_(&quot;$&quot;* &quot;-&quot;??_);_(@_)">
                  <c:v>9771.150936883525</c:v>
                </c:pt>
                <c:pt idx="622" formatCode="_(&quot;$&quot;* #,##0_);_(&quot;$&quot;* \(#,##0\);_(&quot;$&quot;* &quot;-&quot;??_);_(@_)">
                  <c:v>9771.150936883525</c:v>
                </c:pt>
                <c:pt idx="623" formatCode="_(&quot;$&quot;* #,##0_);_(&quot;$&quot;* \(#,##0\);_(&quot;$&quot;* &quot;-&quot;??_);_(@_)">
                  <c:v>9771.150936883525</c:v>
                </c:pt>
                <c:pt idx="624" formatCode="_(&quot;$&quot;* #,##0_);_(&quot;$&quot;* \(#,##0\);_(&quot;$&quot;* &quot;-&quot;??_);_(@_)">
                  <c:v>10259.708483727702</c:v>
                </c:pt>
                <c:pt idx="625" formatCode="_(&quot;$&quot;* #,##0_);_(&quot;$&quot;* \(#,##0\);_(&quot;$&quot;* &quot;-&quot;??_);_(@_)">
                  <c:v>10259.708483727702</c:v>
                </c:pt>
                <c:pt idx="626" formatCode="_(&quot;$&quot;* #,##0_);_(&quot;$&quot;* \(#,##0\);_(&quot;$&quot;* &quot;-&quot;??_);_(@_)">
                  <c:v>10259.708483727702</c:v>
                </c:pt>
                <c:pt idx="627" formatCode="_(&quot;$&quot;* #,##0_);_(&quot;$&quot;* \(#,##0\);_(&quot;$&quot;* &quot;-&quot;??_);_(@_)">
                  <c:v>10259.708483727702</c:v>
                </c:pt>
                <c:pt idx="628" formatCode="_(&quot;$&quot;* #,##0_);_(&quot;$&quot;* \(#,##0\);_(&quot;$&quot;* &quot;-&quot;??_);_(@_)">
                  <c:v>10259.708483727702</c:v>
                </c:pt>
                <c:pt idx="629" formatCode="_(&quot;$&quot;* #,##0_);_(&quot;$&quot;* \(#,##0\);_(&quot;$&quot;* &quot;-&quot;??_);_(@_)">
                  <c:v>10259.708483727702</c:v>
                </c:pt>
                <c:pt idx="630" formatCode="_(&quot;$&quot;* #,##0_);_(&quot;$&quot;* \(#,##0\);_(&quot;$&quot;* &quot;-&quot;??_);_(@_)">
                  <c:v>10259.708483727702</c:v>
                </c:pt>
                <c:pt idx="631" formatCode="_(&quot;$&quot;* #,##0_);_(&quot;$&quot;* \(#,##0\);_(&quot;$&quot;* &quot;-&quot;??_);_(@_)">
                  <c:v>10259.708483727702</c:v>
                </c:pt>
                <c:pt idx="632" formatCode="_(&quot;$&quot;* #,##0_);_(&quot;$&quot;* \(#,##0\);_(&quot;$&quot;* &quot;-&quot;??_);_(@_)">
                  <c:v>10259.708483727702</c:v>
                </c:pt>
                <c:pt idx="633" formatCode="_(&quot;$&quot;* #,##0_);_(&quot;$&quot;* \(#,##0\);_(&quot;$&quot;* &quot;-&quot;??_);_(@_)">
                  <c:v>10259.708483727702</c:v>
                </c:pt>
                <c:pt idx="634" formatCode="_(&quot;$&quot;* #,##0_);_(&quot;$&quot;* \(#,##0\);_(&quot;$&quot;* &quot;-&quot;??_);_(@_)">
                  <c:v>10259.708483727702</c:v>
                </c:pt>
                <c:pt idx="635" formatCode="_(&quot;$&quot;* #,##0_);_(&quot;$&quot;* \(#,##0\);_(&quot;$&quot;* &quot;-&quot;??_);_(@_)">
                  <c:v>10259.708483727702</c:v>
                </c:pt>
                <c:pt idx="636" formatCode="_(&quot;$&quot;* #,##0_);_(&quot;$&quot;* \(#,##0\);_(&quot;$&quot;* &quot;-&quot;??_);_(@_)">
                  <c:v>10772.693907914088</c:v>
                </c:pt>
                <c:pt idx="637" formatCode="_(&quot;$&quot;* #,##0_);_(&quot;$&quot;* \(#,##0\);_(&quot;$&quot;* &quot;-&quot;??_);_(@_)">
                  <c:v>10772.693907914088</c:v>
                </c:pt>
                <c:pt idx="638" formatCode="_(&quot;$&quot;* #,##0_);_(&quot;$&quot;* \(#,##0\);_(&quot;$&quot;* &quot;-&quot;??_);_(@_)">
                  <c:v>10772.693907914088</c:v>
                </c:pt>
                <c:pt idx="639" formatCode="_(&quot;$&quot;* #,##0_);_(&quot;$&quot;* \(#,##0\);_(&quot;$&quot;* &quot;-&quot;??_);_(@_)">
                  <c:v>10772.693907914088</c:v>
                </c:pt>
                <c:pt idx="640" formatCode="_(&quot;$&quot;* #,##0_);_(&quot;$&quot;* \(#,##0\);_(&quot;$&quot;* &quot;-&quot;??_);_(@_)">
                  <c:v>10772.693907914088</c:v>
                </c:pt>
                <c:pt idx="641" formatCode="_(&quot;$&quot;* #,##0_);_(&quot;$&quot;* \(#,##0\);_(&quot;$&quot;* &quot;-&quot;??_);_(@_)">
                  <c:v>10772.693907914088</c:v>
                </c:pt>
                <c:pt idx="642" formatCode="_(&quot;$&quot;* #,##0_);_(&quot;$&quot;* \(#,##0\);_(&quot;$&quot;* &quot;-&quot;??_);_(@_)">
                  <c:v>10772.693907914088</c:v>
                </c:pt>
                <c:pt idx="643" formatCode="_(&quot;$&quot;* #,##0_);_(&quot;$&quot;* \(#,##0\);_(&quot;$&quot;* &quot;-&quot;??_);_(@_)">
                  <c:v>10772.693907914088</c:v>
                </c:pt>
                <c:pt idx="644" formatCode="_(&quot;$&quot;* #,##0_);_(&quot;$&quot;* \(#,##0\);_(&quot;$&quot;* &quot;-&quot;??_);_(@_)">
                  <c:v>10772.693907914088</c:v>
                </c:pt>
                <c:pt idx="645" formatCode="_(&quot;$&quot;* #,##0_);_(&quot;$&quot;* \(#,##0\);_(&quot;$&quot;* &quot;-&quot;??_);_(@_)">
                  <c:v>10772.693907914088</c:v>
                </c:pt>
                <c:pt idx="646" formatCode="_(&quot;$&quot;* #,##0_);_(&quot;$&quot;* \(#,##0\);_(&quot;$&quot;* &quot;-&quot;??_);_(@_)">
                  <c:v>10772.693907914088</c:v>
                </c:pt>
                <c:pt idx="647" formatCode="_(&quot;$&quot;* #,##0_);_(&quot;$&quot;* \(#,##0\);_(&quot;$&quot;* &quot;-&quot;??_);_(@_)">
                  <c:v>10772.693907914088</c:v>
                </c:pt>
                <c:pt idx="648" formatCode="_(&quot;$&quot;* #,##0_);_(&quot;$&quot;* \(#,##0\);_(&quot;$&quot;* &quot;-&quot;??_);_(@_)">
                  <c:v>11311.328603309794</c:v>
                </c:pt>
                <c:pt idx="649" formatCode="_(&quot;$&quot;* #,##0_);_(&quot;$&quot;* \(#,##0\);_(&quot;$&quot;* &quot;-&quot;??_);_(@_)">
                  <c:v>11311.328603309794</c:v>
                </c:pt>
                <c:pt idx="650" formatCode="_(&quot;$&quot;* #,##0_);_(&quot;$&quot;* \(#,##0\);_(&quot;$&quot;* &quot;-&quot;??_);_(@_)">
                  <c:v>11311.328603309794</c:v>
                </c:pt>
                <c:pt idx="651" formatCode="_(&quot;$&quot;* #,##0_);_(&quot;$&quot;* \(#,##0\);_(&quot;$&quot;* &quot;-&quot;??_);_(@_)">
                  <c:v>11311.328603309794</c:v>
                </c:pt>
                <c:pt idx="652" formatCode="_(&quot;$&quot;* #,##0_);_(&quot;$&quot;* \(#,##0\);_(&quot;$&quot;* &quot;-&quot;??_);_(@_)">
                  <c:v>11311.328603309794</c:v>
                </c:pt>
                <c:pt idx="653" formatCode="_(&quot;$&quot;* #,##0_);_(&quot;$&quot;* \(#,##0\);_(&quot;$&quot;* &quot;-&quot;??_);_(@_)">
                  <c:v>11311.328603309794</c:v>
                </c:pt>
                <c:pt idx="654" formatCode="_(&quot;$&quot;* #,##0_);_(&quot;$&quot;* \(#,##0\);_(&quot;$&quot;* &quot;-&quot;??_);_(@_)">
                  <c:v>11311.328603309794</c:v>
                </c:pt>
                <c:pt idx="655" formatCode="_(&quot;$&quot;* #,##0_);_(&quot;$&quot;* \(#,##0\);_(&quot;$&quot;* &quot;-&quot;??_);_(@_)">
                  <c:v>11311.328603309794</c:v>
                </c:pt>
                <c:pt idx="656" formatCode="_(&quot;$&quot;* #,##0_);_(&quot;$&quot;* \(#,##0\);_(&quot;$&quot;* &quot;-&quot;??_);_(@_)">
                  <c:v>11311.328603309794</c:v>
                </c:pt>
                <c:pt idx="657" formatCode="_(&quot;$&quot;* #,##0_);_(&quot;$&quot;* \(#,##0\);_(&quot;$&quot;* &quot;-&quot;??_);_(@_)">
                  <c:v>11311.328603309794</c:v>
                </c:pt>
                <c:pt idx="658" formatCode="_(&quot;$&quot;* #,##0_);_(&quot;$&quot;* \(#,##0\);_(&quot;$&quot;* &quot;-&quot;??_);_(@_)">
                  <c:v>11311.328603309794</c:v>
                </c:pt>
                <c:pt idx="659" formatCode="_(&quot;$&quot;* #,##0_);_(&quot;$&quot;* \(#,##0\);_(&quot;$&quot;* &quot;-&quot;??_);_(@_)">
                  <c:v>11311.328603309794</c:v>
                </c:pt>
                <c:pt idx="660" formatCode="_(&quot;$&quot;* #,##0_);_(&quot;$&quot;* \(#,##0\);_(&quot;$&quot;* &quot;-&quot;??_);_(@_)">
                  <c:v>11876.895033475284</c:v>
                </c:pt>
                <c:pt idx="661" formatCode="_(&quot;$&quot;* #,##0_);_(&quot;$&quot;* \(#,##0\);_(&quot;$&quot;* &quot;-&quot;??_);_(@_)">
                  <c:v>11876.895033475284</c:v>
                </c:pt>
                <c:pt idx="662" formatCode="_(&quot;$&quot;* #,##0_);_(&quot;$&quot;* \(#,##0\);_(&quot;$&quot;* &quot;-&quot;??_);_(@_)">
                  <c:v>11876.895033475284</c:v>
                </c:pt>
                <c:pt idx="663" formatCode="_(&quot;$&quot;* #,##0_);_(&quot;$&quot;* \(#,##0\);_(&quot;$&quot;* &quot;-&quot;??_);_(@_)">
                  <c:v>11876.895033475284</c:v>
                </c:pt>
                <c:pt idx="664" formatCode="_(&quot;$&quot;* #,##0_);_(&quot;$&quot;* \(#,##0\);_(&quot;$&quot;* &quot;-&quot;??_);_(@_)">
                  <c:v>11876.895033475284</c:v>
                </c:pt>
                <c:pt idx="665" formatCode="_(&quot;$&quot;* #,##0_);_(&quot;$&quot;* \(#,##0\);_(&quot;$&quot;* &quot;-&quot;??_);_(@_)">
                  <c:v>11876.895033475284</c:v>
                </c:pt>
                <c:pt idx="666" formatCode="_(&quot;$&quot;* #,##0_);_(&quot;$&quot;* \(#,##0\);_(&quot;$&quot;* &quot;-&quot;??_);_(@_)">
                  <c:v>11876.895033475284</c:v>
                </c:pt>
                <c:pt idx="667" formatCode="_(&quot;$&quot;* #,##0_);_(&quot;$&quot;* \(#,##0\);_(&quot;$&quot;* &quot;-&quot;??_);_(@_)">
                  <c:v>11876.895033475284</c:v>
                </c:pt>
                <c:pt idx="668" formatCode="_(&quot;$&quot;* #,##0_);_(&quot;$&quot;* \(#,##0\);_(&quot;$&quot;* &quot;-&quot;??_);_(@_)">
                  <c:v>11876.895033475284</c:v>
                </c:pt>
                <c:pt idx="669" formatCode="_(&quot;$&quot;* #,##0_);_(&quot;$&quot;* \(#,##0\);_(&quot;$&quot;* &quot;-&quot;??_);_(@_)">
                  <c:v>11876.895033475284</c:v>
                </c:pt>
                <c:pt idx="670" formatCode="_(&quot;$&quot;* #,##0_);_(&quot;$&quot;* \(#,##0\);_(&quot;$&quot;* &quot;-&quot;??_);_(@_)">
                  <c:v>11876.895033475284</c:v>
                </c:pt>
                <c:pt idx="671" formatCode="_(&quot;$&quot;* #,##0_);_(&quot;$&quot;* \(#,##0\);_(&quot;$&quot;* &quot;-&quot;??_);_(@_)">
                  <c:v>11876.895033475284</c:v>
                </c:pt>
                <c:pt idx="672" formatCode="_(&quot;$&quot;* #,##0_);_(&quot;$&quot;* \(#,##0\);_(&quot;$&quot;* &quot;-&quot;??_);_(@_)">
                  <c:v>12470.73978514905</c:v>
                </c:pt>
                <c:pt idx="673" formatCode="_(&quot;$&quot;* #,##0_);_(&quot;$&quot;* \(#,##0\);_(&quot;$&quot;* &quot;-&quot;??_);_(@_)">
                  <c:v>12470.73978514905</c:v>
                </c:pt>
                <c:pt idx="674" formatCode="_(&quot;$&quot;* #,##0_);_(&quot;$&quot;* \(#,##0\);_(&quot;$&quot;* &quot;-&quot;??_);_(@_)">
                  <c:v>12470.73978514905</c:v>
                </c:pt>
                <c:pt idx="675" formatCode="_(&quot;$&quot;* #,##0_);_(&quot;$&quot;* \(#,##0\);_(&quot;$&quot;* &quot;-&quot;??_);_(@_)">
                  <c:v>12470.73978514905</c:v>
                </c:pt>
                <c:pt idx="676" formatCode="_(&quot;$&quot;* #,##0_);_(&quot;$&quot;* \(#,##0\);_(&quot;$&quot;* &quot;-&quot;??_);_(@_)">
                  <c:v>12470.73978514905</c:v>
                </c:pt>
                <c:pt idx="677" formatCode="_(&quot;$&quot;* #,##0_);_(&quot;$&quot;* \(#,##0\);_(&quot;$&quot;* &quot;-&quot;??_);_(@_)">
                  <c:v>12470.73978514905</c:v>
                </c:pt>
                <c:pt idx="678" formatCode="_(&quot;$&quot;* #,##0_);_(&quot;$&quot;* \(#,##0\);_(&quot;$&quot;* &quot;-&quot;??_);_(@_)">
                  <c:v>12470.73978514905</c:v>
                </c:pt>
                <c:pt idx="679" formatCode="_(&quot;$&quot;* #,##0_);_(&quot;$&quot;* \(#,##0\);_(&quot;$&quot;* &quot;-&quot;??_);_(@_)">
                  <c:v>12470.73978514905</c:v>
                </c:pt>
                <c:pt idx="680" formatCode="_(&quot;$&quot;* #,##0_);_(&quot;$&quot;* \(#,##0\);_(&quot;$&quot;* &quot;-&quot;??_);_(@_)">
                  <c:v>12470.73978514905</c:v>
                </c:pt>
                <c:pt idx="681" formatCode="_(&quot;$&quot;* #,##0_);_(&quot;$&quot;* \(#,##0\);_(&quot;$&quot;* &quot;-&quot;??_);_(@_)">
                  <c:v>12470.73978514905</c:v>
                </c:pt>
                <c:pt idx="682" formatCode="_(&quot;$&quot;* #,##0_);_(&quot;$&quot;* \(#,##0\);_(&quot;$&quot;* &quot;-&quot;??_);_(@_)">
                  <c:v>12470.73978514905</c:v>
                </c:pt>
                <c:pt idx="683" formatCode="_(&quot;$&quot;* #,##0_);_(&quot;$&quot;* \(#,##0\);_(&quot;$&quot;* &quot;-&quot;??_);_(@_)">
                  <c:v>12470.73978514905</c:v>
                </c:pt>
                <c:pt idx="684" formatCode="_(&quot;$&quot;* #,##0_);_(&quot;$&quot;* \(#,##0\);_(&quot;$&quot;* &quot;-&quot;??_);_(@_)">
                  <c:v>13343.691570109484</c:v>
                </c:pt>
                <c:pt idx="685" formatCode="_(&quot;$&quot;* #,##0_);_(&quot;$&quot;* \(#,##0\);_(&quot;$&quot;* &quot;-&quot;??_);_(@_)">
                  <c:v>13343.691570109484</c:v>
                </c:pt>
                <c:pt idx="686" formatCode="_(&quot;$&quot;* #,##0_);_(&quot;$&quot;* \(#,##0\);_(&quot;$&quot;* &quot;-&quot;??_);_(@_)">
                  <c:v>13343.691570109484</c:v>
                </c:pt>
                <c:pt idx="687" formatCode="_(&quot;$&quot;* #,##0_);_(&quot;$&quot;* \(#,##0\);_(&quot;$&quot;* &quot;-&quot;??_);_(@_)">
                  <c:v>13343.691570109484</c:v>
                </c:pt>
                <c:pt idx="688" formatCode="_(&quot;$&quot;* #,##0_);_(&quot;$&quot;* \(#,##0\);_(&quot;$&quot;* &quot;-&quot;??_);_(@_)">
                  <c:v>13343.691570109484</c:v>
                </c:pt>
                <c:pt idx="689" formatCode="_(&quot;$&quot;* #,##0_);_(&quot;$&quot;* \(#,##0\);_(&quot;$&quot;* &quot;-&quot;??_);_(@_)">
                  <c:v>13343.691570109484</c:v>
                </c:pt>
                <c:pt idx="690" formatCode="_(&quot;$&quot;* #,##0_);_(&quot;$&quot;* \(#,##0\);_(&quot;$&quot;* &quot;-&quot;??_);_(@_)">
                  <c:v>13343.691570109484</c:v>
                </c:pt>
                <c:pt idx="691" formatCode="_(&quot;$&quot;* #,##0_);_(&quot;$&quot;* \(#,##0\);_(&quot;$&quot;* &quot;-&quot;??_);_(@_)">
                  <c:v>13343.691570109484</c:v>
                </c:pt>
                <c:pt idx="692" formatCode="_(&quot;$&quot;* #,##0_);_(&quot;$&quot;* \(#,##0\);_(&quot;$&quot;* &quot;-&quot;??_);_(@_)">
                  <c:v>13343.691570109484</c:v>
                </c:pt>
                <c:pt idx="693" formatCode="_(&quot;$&quot;* #,##0_);_(&quot;$&quot;* \(#,##0\);_(&quot;$&quot;* &quot;-&quot;??_);_(@_)">
                  <c:v>13343.691570109484</c:v>
                </c:pt>
                <c:pt idx="694" formatCode="_(&quot;$&quot;* #,##0_);_(&quot;$&quot;* \(#,##0\);_(&quot;$&quot;* &quot;-&quot;??_);_(@_)">
                  <c:v>13343.691570109484</c:v>
                </c:pt>
                <c:pt idx="695" formatCode="_(&quot;$&quot;* #,##0_);_(&quot;$&quot;* \(#,##0\);_(&quot;$&quot;* &quot;-&quot;??_);_(@_)">
                  <c:v>13343.691570109484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D56-4304-9423-2E0E0D9A55D0}"/>
            </c:ext>
          </c:extLst>
        </c:ser>
        <c:ser>
          <c:idx val="4"/>
          <c:order val="6"/>
          <c:tx>
            <c:strRef>
              <c:f>'CL Leases'!$L$41:$M$41</c:f>
              <c:strCache>
                <c:ptCount val="2"/>
                <c:pt idx="0">
                  <c:v>Merged</c:v>
                </c:pt>
                <c:pt idx="1">
                  <c:v>Discount</c:v>
                </c:pt>
              </c:strCache>
            </c:strRef>
          </c:tx>
          <c:marker>
            <c:symbol val="none"/>
          </c:marker>
          <c:val>
            <c:numRef>
              <c:f>'CL Leases'!$CZ$41:$WJ$41</c:f>
            </c:numRef>
          </c:val>
          <c:smooth val="0"/>
          <c:extLst>
            <c:ext xmlns:c16="http://schemas.microsoft.com/office/drawing/2014/chart" uri="{C3380CC4-5D6E-409C-BE32-E72D297353CC}">
              <c16:uniqueId val="{00000001-33AA-4DAF-80E2-522E53A5D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292512"/>
        <c:axId val="665292840"/>
      </c:lineChart>
      <c:catAx>
        <c:axId val="6652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92840"/>
        <c:crosses val="autoZero"/>
        <c:auto val="1"/>
        <c:lblAlgn val="ctr"/>
        <c:lblOffset val="100"/>
        <c:noMultiLvlLbl val="0"/>
      </c:catAx>
      <c:valAx>
        <c:axId val="66529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9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3677151188792228E-2"/>
          <c:y val="7.8410481276534369E-2"/>
          <c:w val="0.15851512778327534"/>
          <c:h val="0.2522309340404605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GLFLO 1002 Lease</a:t>
            </a:r>
          </a:p>
          <a:p>
            <a:pPr>
              <a:defRPr/>
            </a:pPr>
            <a:r>
              <a:rPr lang="en-US"/>
              <a:t>CL Income by Month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476912363284578E-2"/>
          <c:y val="2.5991035735917625E-2"/>
          <c:w val="0.94991080169032927"/>
          <c:h val="0.91309595734495452"/>
        </c:manualLayout>
      </c:layout>
      <c:lineChart>
        <c:grouping val="standard"/>
        <c:varyColors val="0"/>
        <c:ser>
          <c:idx val="0"/>
          <c:order val="0"/>
          <c:tx>
            <c:strRef>
              <c:f>'CL Leases'!$L$13:$M$13</c:f>
              <c:strCache>
                <c:ptCount val="2"/>
                <c:pt idx="0">
                  <c:v>Primary</c:v>
                </c:pt>
                <c:pt idx="1">
                  <c:v>Original</c:v>
                </c:pt>
              </c:strCache>
            </c:strRef>
          </c:tx>
          <c:marker>
            <c:symbol val="none"/>
          </c:marker>
          <c:cat>
            <c:numRef>
              <c:f>'CL Leases'!$CZ$1:$AGY$1</c:f>
              <c:numCache>
                <c:formatCode>General</c:formatCode>
                <c:ptCount val="78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  <c:pt idx="312">
                  <c:v>2006</c:v>
                </c:pt>
                <c:pt idx="324">
                  <c:v>2007</c:v>
                </c:pt>
                <c:pt idx="336">
                  <c:v>2008</c:v>
                </c:pt>
                <c:pt idx="348">
                  <c:v>2009</c:v>
                </c:pt>
                <c:pt idx="360">
                  <c:v>2010</c:v>
                </c:pt>
                <c:pt idx="372">
                  <c:v>2011</c:v>
                </c:pt>
                <c:pt idx="384">
                  <c:v>2012</c:v>
                </c:pt>
                <c:pt idx="396">
                  <c:v>2013</c:v>
                </c:pt>
                <c:pt idx="408">
                  <c:v>2014</c:v>
                </c:pt>
                <c:pt idx="420">
                  <c:v>2015</c:v>
                </c:pt>
                <c:pt idx="432">
                  <c:v>2016</c:v>
                </c:pt>
                <c:pt idx="444">
                  <c:v>2017</c:v>
                </c:pt>
                <c:pt idx="456">
                  <c:v>2018</c:v>
                </c:pt>
                <c:pt idx="468">
                  <c:v>2019</c:v>
                </c:pt>
                <c:pt idx="480">
                  <c:v>2020</c:v>
                </c:pt>
                <c:pt idx="492">
                  <c:v>2021</c:v>
                </c:pt>
                <c:pt idx="504">
                  <c:v>2022</c:v>
                </c:pt>
                <c:pt idx="516">
                  <c:v>2023</c:v>
                </c:pt>
                <c:pt idx="528">
                  <c:v>2024</c:v>
                </c:pt>
                <c:pt idx="540">
                  <c:v>2025</c:v>
                </c:pt>
                <c:pt idx="552">
                  <c:v>2026</c:v>
                </c:pt>
                <c:pt idx="564">
                  <c:v>2027</c:v>
                </c:pt>
                <c:pt idx="576">
                  <c:v>2028</c:v>
                </c:pt>
                <c:pt idx="588">
                  <c:v>2029</c:v>
                </c:pt>
                <c:pt idx="600">
                  <c:v>2030</c:v>
                </c:pt>
                <c:pt idx="612">
                  <c:v>2031</c:v>
                </c:pt>
                <c:pt idx="624">
                  <c:v>2032</c:v>
                </c:pt>
                <c:pt idx="636">
                  <c:v>2033</c:v>
                </c:pt>
                <c:pt idx="648">
                  <c:v>2034</c:v>
                </c:pt>
                <c:pt idx="660">
                  <c:v>2035</c:v>
                </c:pt>
                <c:pt idx="672">
                  <c:v>2036</c:v>
                </c:pt>
                <c:pt idx="684">
                  <c:v>2037</c:v>
                </c:pt>
                <c:pt idx="696">
                  <c:v>2038</c:v>
                </c:pt>
                <c:pt idx="708">
                  <c:v>2039</c:v>
                </c:pt>
                <c:pt idx="720">
                  <c:v>2040</c:v>
                </c:pt>
                <c:pt idx="732">
                  <c:v>2041</c:v>
                </c:pt>
                <c:pt idx="744">
                  <c:v>2042</c:v>
                </c:pt>
                <c:pt idx="756">
                  <c:v>2043</c:v>
                </c:pt>
                <c:pt idx="768">
                  <c:v>2044</c:v>
                </c:pt>
              </c:numCache>
            </c:numRef>
          </c:cat>
          <c:val>
            <c:numRef>
              <c:f>'CL Leases'!$CZ$13:$ADG$13</c:f>
            </c:numRef>
          </c:val>
          <c:smooth val="0"/>
          <c:extLst>
            <c:ext xmlns:c16="http://schemas.microsoft.com/office/drawing/2014/chart" uri="{C3380CC4-5D6E-409C-BE32-E72D297353CC}">
              <c16:uniqueId val="{0000000B-ADBB-4AF4-B7A8-E004550C3518}"/>
            </c:ext>
          </c:extLst>
        </c:ser>
        <c:ser>
          <c:idx val="1"/>
          <c:order val="1"/>
          <c:tx>
            <c:strRef>
              <c:f>'CL Leases'!$L$14:$M$14</c:f>
              <c:strCache>
                <c:ptCount val="2"/>
                <c:pt idx="0">
                  <c:v>Option 1</c:v>
                </c:pt>
                <c:pt idx="1">
                  <c:v>Original</c:v>
                </c:pt>
              </c:strCache>
            </c:strRef>
          </c:tx>
          <c:marker>
            <c:symbol val="none"/>
          </c:marker>
          <c:cat>
            <c:numRef>
              <c:f>'CL Leases'!$CZ$1:$AGY$1</c:f>
              <c:numCache>
                <c:formatCode>General</c:formatCode>
                <c:ptCount val="78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  <c:pt idx="312">
                  <c:v>2006</c:v>
                </c:pt>
                <c:pt idx="324">
                  <c:v>2007</c:v>
                </c:pt>
                <c:pt idx="336">
                  <c:v>2008</c:v>
                </c:pt>
                <c:pt idx="348">
                  <c:v>2009</c:v>
                </c:pt>
                <c:pt idx="360">
                  <c:v>2010</c:v>
                </c:pt>
                <c:pt idx="372">
                  <c:v>2011</c:v>
                </c:pt>
                <c:pt idx="384">
                  <c:v>2012</c:v>
                </c:pt>
                <c:pt idx="396">
                  <c:v>2013</c:v>
                </c:pt>
                <c:pt idx="408">
                  <c:v>2014</c:v>
                </c:pt>
                <c:pt idx="420">
                  <c:v>2015</c:v>
                </c:pt>
                <c:pt idx="432">
                  <c:v>2016</c:v>
                </c:pt>
                <c:pt idx="444">
                  <c:v>2017</c:v>
                </c:pt>
                <c:pt idx="456">
                  <c:v>2018</c:v>
                </c:pt>
                <c:pt idx="468">
                  <c:v>2019</c:v>
                </c:pt>
                <c:pt idx="480">
                  <c:v>2020</c:v>
                </c:pt>
                <c:pt idx="492">
                  <c:v>2021</c:v>
                </c:pt>
                <c:pt idx="504">
                  <c:v>2022</c:v>
                </c:pt>
                <c:pt idx="516">
                  <c:v>2023</c:v>
                </c:pt>
                <c:pt idx="528">
                  <c:v>2024</c:v>
                </c:pt>
                <c:pt idx="540">
                  <c:v>2025</c:v>
                </c:pt>
                <c:pt idx="552">
                  <c:v>2026</c:v>
                </c:pt>
                <c:pt idx="564">
                  <c:v>2027</c:v>
                </c:pt>
                <c:pt idx="576">
                  <c:v>2028</c:v>
                </c:pt>
                <c:pt idx="588">
                  <c:v>2029</c:v>
                </c:pt>
                <c:pt idx="600">
                  <c:v>2030</c:v>
                </c:pt>
                <c:pt idx="612">
                  <c:v>2031</c:v>
                </c:pt>
                <c:pt idx="624">
                  <c:v>2032</c:v>
                </c:pt>
                <c:pt idx="636">
                  <c:v>2033</c:v>
                </c:pt>
                <c:pt idx="648">
                  <c:v>2034</c:v>
                </c:pt>
                <c:pt idx="660">
                  <c:v>2035</c:v>
                </c:pt>
                <c:pt idx="672">
                  <c:v>2036</c:v>
                </c:pt>
                <c:pt idx="684">
                  <c:v>2037</c:v>
                </c:pt>
                <c:pt idx="696">
                  <c:v>2038</c:v>
                </c:pt>
                <c:pt idx="708">
                  <c:v>2039</c:v>
                </c:pt>
                <c:pt idx="720">
                  <c:v>2040</c:v>
                </c:pt>
                <c:pt idx="732">
                  <c:v>2041</c:v>
                </c:pt>
                <c:pt idx="744">
                  <c:v>2042</c:v>
                </c:pt>
                <c:pt idx="756">
                  <c:v>2043</c:v>
                </c:pt>
                <c:pt idx="768">
                  <c:v>2044</c:v>
                </c:pt>
              </c:numCache>
            </c:numRef>
          </c:cat>
          <c:val>
            <c:numRef>
              <c:f>'CL Leases'!$CZ$14:$ADG$14</c:f>
            </c:numRef>
          </c:val>
          <c:smooth val="0"/>
          <c:extLst>
            <c:ext xmlns:c16="http://schemas.microsoft.com/office/drawing/2014/chart" uri="{C3380CC4-5D6E-409C-BE32-E72D297353CC}">
              <c16:uniqueId val="{0000000C-ADBB-4AF4-B7A8-E004550C3518}"/>
            </c:ext>
          </c:extLst>
        </c:ser>
        <c:ser>
          <c:idx val="2"/>
          <c:order val="2"/>
          <c:tx>
            <c:strRef>
              <c:f>'CL Leases'!$L$15:$M$15</c:f>
              <c:strCache>
                <c:ptCount val="2"/>
                <c:pt idx="0">
                  <c:v>Option 2</c:v>
                </c:pt>
                <c:pt idx="1">
                  <c:v>Admended #1</c:v>
                </c:pt>
              </c:strCache>
            </c:strRef>
          </c:tx>
          <c:marker>
            <c:symbol val="none"/>
          </c:marker>
          <c:cat>
            <c:numRef>
              <c:f>'CL Leases'!$CZ$1:$AGY$1</c:f>
              <c:numCache>
                <c:formatCode>General</c:formatCode>
                <c:ptCount val="78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  <c:pt idx="312">
                  <c:v>2006</c:v>
                </c:pt>
                <c:pt idx="324">
                  <c:v>2007</c:v>
                </c:pt>
                <c:pt idx="336">
                  <c:v>2008</c:v>
                </c:pt>
                <c:pt idx="348">
                  <c:v>2009</c:v>
                </c:pt>
                <c:pt idx="360">
                  <c:v>2010</c:v>
                </c:pt>
                <c:pt idx="372">
                  <c:v>2011</c:v>
                </c:pt>
                <c:pt idx="384">
                  <c:v>2012</c:v>
                </c:pt>
                <c:pt idx="396">
                  <c:v>2013</c:v>
                </c:pt>
                <c:pt idx="408">
                  <c:v>2014</c:v>
                </c:pt>
                <c:pt idx="420">
                  <c:v>2015</c:v>
                </c:pt>
                <c:pt idx="432">
                  <c:v>2016</c:v>
                </c:pt>
                <c:pt idx="444">
                  <c:v>2017</c:v>
                </c:pt>
                <c:pt idx="456">
                  <c:v>2018</c:v>
                </c:pt>
                <c:pt idx="468">
                  <c:v>2019</c:v>
                </c:pt>
                <c:pt idx="480">
                  <c:v>2020</c:v>
                </c:pt>
                <c:pt idx="492">
                  <c:v>2021</c:v>
                </c:pt>
                <c:pt idx="504">
                  <c:v>2022</c:v>
                </c:pt>
                <c:pt idx="516">
                  <c:v>2023</c:v>
                </c:pt>
                <c:pt idx="528">
                  <c:v>2024</c:v>
                </c:pt>
                <c:pt idx="540">
                  <c:v>2025</c:v>
                </c:pt>
                <c:pt idx="552">
                  <c:v>2026</c:v>
                </c:pt>
                <c:pt idx="564">
                  <c:v>2027</c:v>
                </c:pt>
                <c:pt idx="576">
                  <c:v>2028</c:v>
                </c:pt>
                <c:pt idx="588">
                  <c:v>2029</c:v>
                </c:pt>
                <c:pt idx="600">
                  <c:v>2030</c:v>
                </c:pt>
                <c:pt idx="612">
                  <c:v>2031</c:v>
                </c:pt>
                <c:pt idx="624">
                  <c:v>2032</c:v>
                </c:pt>
                <c:pt idx="636">
                  <c:v>2033</c:v>
                </c:pt>
                <c:pt idx="648">
                  <c:v>2034</c:v>
                </c:pt>
                <c:pt idx="660">
                  <c:v>2035</c:v>
                </c:pt>
                <c:pt idx="672">
                  <c:v>2036</c:v>
                </c:pt>
                <c:pt idx="684">
                  <c:v>2037</c:v>
                </c:pt>
                <c:pt idx="696">
                  <c:v>2038</c:v>
                </c:pt>
                <c:pt idx="708">
                  <c:v>2039</c:v>
                </c:pt>
                <c:pt idx="720">
                  <c:v>2040</c:v>
                </c:pt>
                <c:pt idx="732">
                  <c:v>2041</c:v>
                </c:pt>
                <c:pt idx="744">
                  <c:v>2042</c:v>
                </c:pt>
                <c:pt idx="756">
                  <c:v>2043</c:v>
                </c:pt>
                <c:pt idx="768">
                  <c:v>2044</c:v>
                </c:pt>
              </c:numCache>
            </c:numRef>
          </c:cat>
          <c:val>
            <c:numRef>
              <c:f>'CL Leases'!$CZ$15:$ADG$15</c:f>
            </c:numRef>
          </c:val>
          <c:smooth val="0"/>
          <c:extLst>
            <c:ext xmlns:c16="http://schemas.microsoft.com/office/drawing/2014/chart" uri="{C3380CC4-5D6E-409C-BE32-E72D297353CC}">
              <c16:uniqueId val="{0000000D-ADBB-4AF4-B7A8-E004550C3518}"/>
            </c:ext>
          </c:extLst>
        </c:ser>
        <c:ser>
          <c:idx val="3"/>
          <c:order val="3"/>
          <c:tx>
            <c:strRef>
              <c:f>'CL Leases'!$L$16:$M$16</c:f>
              <c:strCache>
                <c:ptCount val="2"/>
                <c:pt idx="0">
                  <c:v>Option 3</c:v>
                </c:pt>
                <c:pt idx="1">
                  <c:v>Compromise</c:v>
                </c:pt>
              </c:strCache>
            </c:strRef>
          </c:tx>
          <c:marker>
            <c:symbol val="none"/>
          </c:marker>
          <c:cat>
            <c:numRef>
              <c:f>'CL Leases'!$CZ$1:$AGY$1</c:f>
              <c:numCache>
                <c:formatCode>General</c:formatCode>
                <c:ptCount val="78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  <c:pt idx="312">
                  <c:v>2006</c:v>
                </c:pt>
                <c:pt idx="324">
                  <c:v>2007</c:v>
                </c:pt>
                <c:pt idx="336">
                  <c:v>2008</c:v>
                </c:pt>
                <c:pt idx="348">
                  <c:v>2009</c:v>
                </c:pt>
                <c:pt idx="360">
                  <c:v>2010</c:v>
                </c:pt>
                <c:pt idx="372">
                  <c:v>2011</c:v>
                </c:pt>
                <c:pt idx="384">
                  <c:v>2012</c:v>
                </c:pt>
                <c:pt idx="396">
                  <c:v>2013</c:v>
                </c:pt>
                <c:pt idx="408">
                  <c:v>2014</c:v>
                </c:pt>
                <c:pt idx="420">
                  <c:v>2015</c:v>
                </c:pt>
                <c:pt idx="432">
                  <c:v>2016</c:v>
                </c:pt>
                <c:pt idx="444">
                  <c:v>2017</c:v>
                </c:pt>
                <c:pt idx="456">
                  <c:v>2018</c:v>
                </c:pt>
                <c:pt idx="468">
                  <c:v>2019</c:v>
                </c:pt>
                <c:pt idx="480">
                  <c:v>2020</c:v>
                </c:pt>
                <c:pt idx="492">
                  <c:v>2021</c:v>
                </c:pt>
                <c:pt idx="504">
                  <c:v>2022</c:v>
                </c:pt>
                <c:pt idx="516">
                  <c:v>2023</c:v>
                </c:pt>
                <c:pt idx="528">
                  <c:v>2024</c:v>
                </c:pt>
                <c:pt idx="540">
                  <c:v>2025</c:v>
                </c:pt>
                <c:pt idx="552">
                  <c:v>2026</c:v>
                </c:pt>
                <c:pt idx="564">
                  <c:v>2027</c:v>
                </c:pt>
                <c:pt idx="576">
                  <c:v>2028</c:v>
                </c:pt>
                <c:pt idx="588">
                  <c:v>2029</c:v>
                </c:pt>
                <c:pt idx="600">
                  <c:v>2030</c:v>
                </c:pt>
                <c:pt idx="612">
                  <c:v>2031</c:v>
                </c:pt>
                <c:pt idx="624">
                  <c:v>2032</c:v>
                </c:pt>
                <c:pt idx="636">
                  <c:v>2033</c:v>
                </c:pt>
                <c:pt idx="648">
                  <c:v>2034</c:v>
                </c:pt>
                <c:pt idx="660">
                  <c:v>2035</c:v>
                </c:pt>
                <c:pt idx="672">
                  <c:v>2036</c:v>
                </c:pt>
                <c:pt idx="684">
                  <c:v>2037</c:v>
                </c:pt>
                <c:pt idx="696">
                  <c:v>2038</c:v>
                </c:pt>
                <c:pt idx="708">
                  <c:v>2039</c:v>
                </c:pt>
                <c:pt idx="720">
                  <c:v>2040</c:v>
                </c:pt>
                <c:pt idx="732">
                  <c:v>2041</c:v>
                </c:pt>
                <c:pt idx="744">
                  <c:v>2042</c:v>
                </c:pt>
                <c:pt idx="756">
                  <c:v>2043</c:v>
                </c:pt>
                <c:pt idx="768">
                  <c:v>2044</c:v>
                </c:pt>
              </c:numCache>
            </c:numRef>
          </c:cat>
          <c:val>
            <c:numRef>
              <c:f>'CL Leases'!$CZ$16:$ADG$16</c:f>
            </c:numRef>
          </c:val>
          <c:smooth val="0"/>
          <c:extLst>
            <c:ext xmlns:c16="http://schemas.microsoft.com/office/drawing/2014/chart" uri="{C3380CC4-5D6E-409C-BE32-E72D297353CC}">
              <c16:uniqueId val="{0000000E-ADBB-4AF4-B7A8-E004550C3518}"/>
            </c:ext>
          </c:extLst>
        </c:ser>
        <c:ser>
          <c:idx val="4"/>
          <c:order val="4"/>
          <c:tx>
            <c:strRef>
              <c:f>'CL Leases'!$L$17:$M$17</c:f>
              <c:strCache>
                <c:ptCount val="2"/>
                <c:pt idx="0">
                  <c:v>Adjustment</c:v>
                </c:pt>
                <c:pt idx="1">
                  <c:v>Admended #2</c:v>
                </c:pt>
              </c:strCache>
            </c:strRef>
          </c:tx>
          <c:marker>
            <c:symbol val="none"/>
          </c:marker>
          <c:cat>
            <c:numRef>
              <c:f>'CL Leases'!$CZ$1:$AGY$1</c:f>
              <c:numCache>
                <c:formatCode>General</c:formatCode>
                <c:ptCount val="78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  <c:pt idx="312">
                  <c:v>2006</c:v>
                </c:pt>
                <c:pt idx="324">
                  <c:v>2007</c:v>
                </c:pt>
                <c:pt idx="336">
                  <c:v>2008</c:v>
                </c:pt>
                <c:pt idx="348">
                  <c:v>2009</c:v>
                </c:pt>
                <c:pt idx="360">
                  <c:v>2010</c:v>
                </c:pt>
                <c:pt idx="372">
                  <c:v>2011</c:v>
                </c:pt>
                <c:pt idx="384">
                  <c:v>2012</c:v>
                </c:pt>
                <c:pt idx="396">
                  <c:v>2013</c:v>
                </c:pt>
                <c:pt idx="408">
                  <c:v>2014</c:v>
                </c:pt>
                <c:pt idx="420">
                  <c:v>2015</c:v>
                </c:pt>
                <c:pt idx="432">
                  <c:v>2016</c:v>
                </c:pt>
                <c:pt idx="444">
                  <c:v>2017</c:v>
                </c:pt>
                <c:pt idx="456">
                  <c:v>2018</c:v>
                </c:pt>
                <c:pt idx="468">
                  <c:v>2019</c:v>
                </c:pt>
                <c:pt idx="480">
                  <c:v>2020</c:v>
                </c:pt>
                <c:pt idx="492">
                  <c:v>2021</c:v>
                </c:pt>
                <c:pt idx="504">
                  <c:v>2022</c:v>
                </c:pt>
                <c:pt idx="516">
                  <c:v>2023</c:v>
                </c:pt>
                <c:pt idx="528">
                  <c:v>2024</c:v>
                </c:pt>
                <c:pt idx="540">
                  <c:v>2025</c:v>
                </c:pt>
                <c:pt idx="552">
                  <c:v>2026</c:v>
                </c:pt>
                <c:pt idx="564">
                  <c:v>2027</c:v>
                </c:pt>
                <c:pt idx="576">
                  <c:v>2028</c:v>
                </c:pt>
                <c:pt idx="588">
                  <c:v>2029</c:v>
                </c:pt>
                <c:pt idx="600">
                  <c:v>2030</c:v>
                </c:pt>
                <c:pt idx="612">
                  <c:v>2031</c:v>
                </c:pt>
                <c:pt idx="624">
                  <c:v>2032</c:v>
                </c:pt>
                <c:pt idx="636">
                  <c:v>2033</c:v>
                </c:pt>
                <c:pt idx="648">
                  <c:v>2034</c:v>
                </c:pt>
                <c:pt idx="660">
                  <c:v>2035</c:v>
                </c:pt>
                <c:pt idx="672">
                  <c:v>2036</c:v>
                </c:pt>
                <c:pt idx="684">
                  <c:v>2037</c:v>
                </c:pt>
                <c:pt idx="696">
                  <c:v>2038</c:v>
                </c:pt>
                <c:pt idx="708">
                  <c:v>2039</c:v>
                </c:pt>
                <c:pt idx="720">
                  <c:v>2040</c:v>
                </c:pt>
                <c:pt idx="732">
                  <c:v>2041</c:v>
                </c:pt>
                <c:pt idx="744">
                  <c:v>2042</c:v>
                </c:pt>
                <c:pt idx="756">
                  <c:v>2043</c:v>
                </c:pt>
                <c:pt idx="768">
                  <c:v>2044</c:v>
                </c:pt>
              </c:numCache>
            </c:numRef>
          </c:cat>
          <c:val>
            <c:numRef>
              <c:f>'CL Leases'!$CZ$17:$ADG$17</c:f>
            </c:numRef>
          </c:val>
          <c:smooth val="0"/>
          <c:extLst>
            <c:ext xmlns:c16="http://schemas.microsoft.com/office/drawing/2014/chart" uri="{C3380CC4-5D6E-409C-BE32-E72D297353CC}">
              <c16:uniqueId val="{0000000F-ADBB-4AF4-B7A8-E004550C3518}"/>
            </c:ext>
          </c:extLst>
        </c:ser>
        <c:ser>
          <c:idx val="5"/>
          <c:order val="5"/>
          <c:tx>
            <c:strRef>
              <c:f>'CL Leases'!$L$18:$M$18</c:f>
              <c:strCache>
                <c:ptCount val="2"/>
                <c:pt idx="0">
                  <c:v>Option 1</c:v>
                </c:pt>
                <c:pt idx="1">
                  <c:v>As Amended</c:v>
                </c:pt>
              </c:strCache>
            </c:strRef>
          </c:tx>
          <c:marker>
            <c:symbol val="none"/>
          </c:marker>
          <c:cat>
            <c:numRef>
              <c:f>'CL Leases'!$CZ$1:$AGY$1</c:f>
              <c:numCache>
                <c:formatCode>General</c:formatCode>
                <c:ptCount val="78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  <c:pt idx="312">
                  <c:v>2006</c:v>
                </c:pt>
                <c:pt idx="324">
                  <c:v>2007</c:v>
                </c:pt>
                <c:pt idx="336">
                  <c:v>2008</c:v>
                </c:pt>
                <c:pt idx="348">
                  <c:v>2009</c:v>
                </c:pt>
                <c:pt idx="360">
                  <c:v>2010</c:v>
                </c:pt>
                <c:pt idx="372">
                  <c:v>2011</c:v>
                </c:pt>
                <c:pt idx="384">
                  <c:v>2012</c:v>
                </c:pt>
                <c:pt idx="396">
                  <c:v>2013</c:v>
                </c:pt>
                <c:pt idx="408">
                  <c:v>2014</c:v>
                </c:pt>
                <c:pt idx="420">
                  <c:v>2015</c:v>
                </c:pt>
                <c:pt idx="432">
                  <c:v>2016</c:v>
                </c:pt>
                <c:pt idx="444">
                  <c:v>2017</c:v>
                </c:pt>
                <c:pt idx="456">
                  <c:v>2018</c:v>
                </c:pt>
                <c:pt idx="468">
                  <c:v>2019</c:v>
                </c:pt>
                <c:pt idx="480">
                  <c:v>2020</c:v>
                </c:pt>
                <c:pt idx="492">
                  <c:v>2021</c:v>
                </c:pt>
                <c:pt idx="504">
                  <c:v>2022</c:v>
                </c:pt>
                <c:pt idx="516">
                  <c:v>2023</c:v>
                </c:pt>
                <c:pt idx="528">
                  <c:v>2024</c:v>
                </c:pt>
                <c:pt idx="540">
                  <c:v>2025</c:v>
                </c:pt>
                <c:pt idx="552">
                  <c:v>2026</c:v>
                </c:pt>
                <c:pt idx="564">
                  <c:v>2027</c:v>
                </c:pt>
                <c:pt idx="576">
                  <c:v>2028</c:v>
                </c:pt>
                <c:pt idx="588">
                  <c:v>2029</c:v>
                </c:pt>
                <c:pt idx="600">
                  <c:v>2030</c:v>
                </c:pt>
                <c:pt idx="612">
                  <c:v>2031</c:v>
                </c:pt>
                <c:pt idx="624">
                  <c:v>2032</c:v>
                </c:pt>
                <c:pt idx="636">
                  <c:v>2033</c:v>
                </c:pt>
                <c:pt idx="648">
                  <c:v>2034</c:v>
                </c:pt>
                <c:pt idx="660">
                  <c:v>2035</c:v>
                </c:pt>
                <c:pt idx="672">
                  <c:v>2036</c:v>
                </c:pt>
                <c:pt idx="684">
                  <c:v>2037</c:v>
                </c:pt>
                <c:pt idx="696">
                  <c:v>2038</c:v>
                </c:pt>
                <c:pt idx="708">
                  <c:v>2039</c:v>
                </c:pt>
                <c:pt idx="720">
                  <c:v>2040</c:v>
                </c:pt>
                <c:pt idx="732">
                  <c:v>2041</c:v>
                </c:pt>
                <c:pt idx="744">
                  <c:v>2042</c:v>
                </c:pt>
                <c:pt idx="756">
                  <c:v>2043</c:v>
                </c:pt>
                <c:pt idx="768">
                  <c:v>2044</c:v>
                </c:pt>
              </c:numCache>
            </c:numRef>
          </c:cat>
          <c:val>
            <c:numRef>
              <c:f>'CL Leases'!$CZ$18:$ADG$18</c:f>
            </c:numRef>
          </c:val>
          <c:smooth val="0"/>
          <c:extLst>
            <c:ext xmlns:c16="http://schemas.microsoft.com/office/drawing/2014/chart" uri="{C3380CC4-5D6E-409C-BE32-E72D297353CC}">
              <c16:uniqueId val="{00000010-ADBB-4AF4-B7A8-E004550C3518}"/>
            </c:ext>
          </c:extLst>
        </c:ser>
        <c:ser>
          <c:idx val="6"/>
          <c:order val="6"/>
          <c:tx>
            <c:strRef>
              <c:f>'CL Leases'!$L$20:$M$20</c:f>
              <c:strCache>
                <c:ptCount val="2"/>
                <c:pt idx="0">
                  <c:v>Option 4</c:v>
                </c:pt>
                <c:pt idx="1">
                  <c:v>Original</c:v>
                </c:pt>
              </c:strCache>
            </c:strRef>
          </c:tx>
          <c:marker>
            <c:symbol val="none"/>
          </c:marker>
          <c:cat>
            <c:numRef>
              <c:f>'CL Leases'!$CZ$1:$AGY$1</c:f>
              <c:numCache>
                <c:formatCode>General</c:formatCode>
                <c:ptCount val="780"/>
                <c:pt idx="0">
                  <c:v>1980</c:v>
                </c:pt>
                <c:pt idx="12">
                  <c:v>1981</c:v>
                </c:pt>
                <c:pt idx="24">
                  <c:v>1982</c:v>
                </c:pt>
                <c:pt idx="36">
                  <c:v>1983</c:v>
                </c:pt>
                <c:pt idx="48">
                  <c:v>1984</c:v>
                </c:pt>
                <c:pt idx="60">
                  <c:v>1985</c:v>
                </c:pt>
                <c:pt idx="72">
                  <c:v>1986</c:v>
                </c:pt>
                <c:pt idx="84">
                  <c:v>1987</c:v>
                </c:pt>
                <c:pt idx="96">
                  <c:v>1988</c:v>
                </c:pt>
                <c:pt idx="108">
                  <c:v>1989</c:v>
                </c:pt>
                <c:pt idx="120">
                  <c:v>1990</c:v>
                </c:pt>
                <c:pt idx="132">
                  <c:v>1991</c:v>
                </c:pt>
                <c:pt idx="144">
                  <c:v>1992</c:v>
                </c:pt>
                <c:pt idx="156">
                  <c:v>1993</c:v>
                </c:pt>
                <c:pt idx="168">
                  <c:v>1994</c:v>
                </c:pt>
                <c:pt idx="180">
                  <c:v>1995</c:v>
                </c:pt>
                <c:pt idx="192">
                  <c:v>1996</c:v>
                </c:pt>
                <c:pt idx="204">
                  <c:v>1997</c:v>
                </c:pt>
                <c:pt idx="216">
                  <c:v>1998</c:v>
                </c:pt>
                <c:pt idx="228">
                  <c:v>1999</c:v>
                </c:pt>
                <c:pt idx="240">
                  <c:v>2000</c:v>
                </c:pt>
                <c:pt idx="252">
                  <c:v>2001</c:v>
                </c:pt>
                <c:pt idx="264">
                  <c:v>2002</c:v>
                </c:pt>
                <c:pt idx="276">
                  <c:v>2003</c:v>
                </c:pt>
                <c:pt idx="288">
                  <c:v>2004</c:v>
                </c:pt>
                <c:pt idx="300">
                  <c:v>2005</c:v>
                </c:pt>
                <c:pt idx="312">
                  <c:v>2006</c:v>
                </c:pt>
                <c:pt idx="324">
                  <c:v>2007</c:v>
                </c:pt>
                <c:pt idx="336">
                  <c:v>2008</c:v>
                </c:pt>
                <c:pt idx="348">
                  <c:v>2009</c:v>
                </c:pt>
                <c:pt idx="360">
                  <c:v>2010</c:v>
                </c:pt>
                <c:pt idx="372">
                  <c:v>2011</c:v>
                </c:pt>
                <c:pt idx="384">
                  <c:v>2012</c:v>
                </c:pt>
                <c:pt idx="396">
                  <c:v>2013</c:v>
                </c:pt>
                <c:pt idx="408">
                  <c:v>2014</c:v>
                </c:pt>
                <c:pt idx="420">
                  <c:v>2015</c:v>
                </c:pt>
                <c:pt idx="432">
                  <c:v>2016</c:v>
                </c:pt>
                <c:pt idx="444">
                  <c:v>2017</c:v>
                </c:pt>
                <c:pt idx="456">
                  <c:v>2018</c:v>
                </c:pt>
                <c:pt idx="468">
                  <c:v>2019</c:v>
                </c:pt>
                <c:pt idx="480">
                  <c:v>2020</c:v>
                </c:pt>
                <c:pt idx="492">
                  <c:v>2021</c:v>
                </c:pt>
                <c:pt idx="504">
                  <c:v>2022</c:v>
                </c:pt>
                <c:pt idx="516">
                  <c:v>2023</c:v>
                </c:pt>
                <c:pt idx="528">
                  <c:v>2024</c:v>
                </c:pt>
                <c:pt idx="540">
                  <c:v>2025</c:v>
                </c:pt>
                <c:pt idx="552">
                  <c:v>2026</c:v>
                </c:pt>
                <c:pt idx="564">
                  <c:v>2027</c:v>
                </c:pt>
                <c:pt idx="576">
                  <c:v>2028</c:v>
                </c:pt>
                <c:pt idx="588">
                  <c:v>2029</c:v>
                </c:pt>
                <c:pt idx="600">
                  <c:v>2030</c:v>
                </c:pt>
                <c:pt idx="612">
                  <c:v>2031</c:v>
                </c:pt>
                <c:pt idx="624">
                  <c:v>2032</c:v>
                </c:pt>
                <c:pt idx="636">
                  <c:v>2033</c:v>
                </c:pt>
                <c:pt idx="648">
                  <c:v>2034</c:v>
                </c:pt>
                <c:pt idx="660">
                  <c:v>2035</c:v>
                </c:pt>
                <c:pt idx="672">
                  <c:v>2036</c:v>
                </c:pt>
                <c:pt idx="684">
                  <c:v>2037</c:v>
                </c:pt>
                <c:pt idx="696">
                  <c:v>2038</c:v>
                </c:pt>
                <c:pt idx="708">
                  <c:v>2039</c:v>
                </c:pt>
                <c:pt idx="720">
                  <c:v>2040</c:v>
                </c:pt>
                <c:pt idx="732">
                  <c:v>2041</c:v>
                </c:pt>
                <c:pt idx="744">
                  <c:v>2042</c:v>
                </c:pt>
                <c:pt idx="756">
                  <c:v>2043</c:v>
                </c:pt>
                <c:pt idx="768">
                  <c:v>2044</c:v>
                </c:pt>
              </c:numCache>
            </c:numRef>
          </c:cat>
          <c:val>
            <c:numRef>
              <c:f>'CL Leases'!$CZ$20:$ADG$20</c:f>
              <c:numCache>
                <c:formatCode>General</c:formatCode>
                <c:ptCount val="684"/>
                <c:pt idx="490" formatCode="&quot;$&quot;#,##0.00">
                  <c:v>1228.613292792418</c:v>
                </c:pt>
                <c:pt idx="491" formatCode="&quot;$&quot;#,##0.00">
                  <c:v>1228.613292792418</c:v>
                </c:pt>
                <c:pt idx="492" formatCode="&quot;$&quot;#,##0.00">
                  <c:v>1228.613292792418</c:v>
                </c:pt>
                <c:pt idx="493" formatCode="&quot;$&quot;#,##0.00">
                  <c:v>1228.613292792418</c:v>
                </c:pt>
                <c:pt idx="494" formatCode="&quot;$&quot;#,##0.00">
                  <c:v>1228.613292792418</c:v>
                </c:pt>
                <c:pt idx="495" formatCode="_(&quot;$&quot;* #,##0.00_);_(&quot;$&quot;* \(#,##0.00\);_(&quot;$&quot;* &quot;-&quot;??_);_(@_)">
                  <c:v>1228.613292792418</c:v>
                </c:pt>
                <c:pt idx="496" formatCode="_(&quot;$&quot;* #,##0.00_);_(&quot;$&quot;* \(#,##0.00\);_(&quot;$&quot;* &quot;-&quot;??_);_(@_)">
                  <c:v>1228.613292792418</c:v>
                </c:pt>
                <c:pt idx="497" formatCode="&quot;$&quot;#,##0.00">
                  <c:v>1228.613292792418</c:v>
                </c:pt>
                <c:pt idx="498" formatCode="&quot;$&quot;#,##0.00">
                  <c:v>1228.613292792418</c:v>
                </c:pt>
                <c:pt idx="499" formatCode="&quot;$&quot;#,##0.00">
                  <c:v>1228.613292792418</c:v>
                </c:pt>
                <c:pt idx="500" formatCode="&quot;$&quot;#,##0.00">
                  <c:v>1228.613292792418</c:v>
                </c:pt>
                <c:pt idx="501" formatCode="&quot;$&quot;#,##0.00">
                  <c:v>1228.613292792418</c:v>
                </c:pt>
                <c:pt idx="502" formatCode="&quot;$&quot;#,##0.00">
                  <c:v>1290.043957432039</c:v>
                </c:pt>
                <c:pt idx="503" formatCode="&quot;$&quot;#,##0.00">
                  <c:v>1290.043957432039</c:v>
                </c:pt>
                <c:pt idx="504" formatCode="&quot;$&quot;#,##0.00">
                  <c:v>1290.043957432039</c:v>
                </c:pt>
                <c:pt idx="505" formatCode="&quot;$&quot;#,##0.00">
                  <c:v>1290.043957432039</c:v>
                </c:pt>
                <c:pt idx="506" formatCode="&quot;$&quot;#,##0.00">
                  <c:v>1290.043957432039</c:v>
                </c:pt>
                <c:pt idx="507" formatCode="&quot;$&quot;#,##0.00">
                  <c:v>1290.043957432039</c:v>
                </c:pt>
                <c:pt idx="508" formatCode="&quot;$&quot;#,##0.00">
                  <c:v>1290.043957432039</c:v>
                </c:pt>
                <c:pt idx="509" formatCode="&quot;$&quot;#,##0.00">
                  <c:v>1290.043957432039</c:v>
                </c:pt>
                <c:pt idx="510" formatCode="&quot;$&quot;#,##0.00">
                  <c:v>1290.043957432039</c:v>
                </c:pt>
                <c:pt idx="511" formatCode="&quot;$&quot;#,##0.00">
                  <c:v>1290.043957432039</c:v>
                </c:pt>
                <c:pt idx="512" formatCode="&quot;$&quot;#,##0.00">
                  <c:v>1290.043957432039</c:v>
                </c:pt>
                <c:pt idx="513" formatCode="&quot;$&quot;#,##0.00">
                  <c:v>1290.043957432039</c:v>
                </c:pt>
                <c:pt idx="514" formatCode="&quot;$&quot;#,##0.00">
                  <c:v>1354.5461553036409</c:v>
                </c:pt>
                <c:pt idx="515" formatCode="&quot;$&quot;#,##0.00">
                  <c:v>1354.5461553036409</c:v>
                </c:pt>
                <c:pt idx="516" formatCode="&quot;$&quot;#,##0.00">
                  <c:v>1354.5461553036409</c:v>
                </c:pt>
                <c:pt idx="517" formatCode="&quot;$&quot;#,##0.00">
                  <c:v>1354.5461553036409</c:v>
                </c:pt>
                <c:pt idx="518" formatCode="&quot;$&quot;#,##0.00">
                  <c:v>1354.5461553036409</c:v>
                </c:pt>
                <c:pt idx="519" formatCode="&quot;$&quot;#,##0.00">
                  <c:v>1354.5461553036409</c:v>
                </c:pt>
                <c:pt idx="520" formatCode="&quot;$&quot;#,##0.00">
                  <c:v>1354.5461553036409</c:v>
                </c:pt>
                <c:pt idx="521" formatCode="&quot;$&quot;#,##0.00">
                  <c:v>1354.5461553036409</c:v>
                </c:pt>
                <c:pt idx="522" formatCode="&quot;$&quot;#,##0.00">
                  <c:v>1354.5461553036409</c:v>
                </c:pt>
                <c:pt idx="523" formatCode="&quot;$&quot;#,##0.00">
                  <c:v>1354.5461553036409</c:v>
                </c:pt>
                <c:pt idx="524" formatCode="&quot;$&quot;#,##0.00">
                  <c:v>1354.5461553036409</c:v>
                </c:pt>
                <c:pt idx="525" formatCode="&quot;$&quot;#,##0.00">
                  <c:v>1354.5461553036409</c:v>
                </c:pt>
                <c:pt idx="526" formatCode="&quot;$&quot;#,##0.00">
                  <c:v>1422.2734630688228</c:v>
                </c:pt>
                <c:pt idx="527" formatCode="&quot;$&quot;#,##0.00">
                  <c:v>1422.2734630688228</c:v>
                </c:pt>
                <c:pt idx="528" formatCode="&quot;$&quot;#,##0.00">
                  <c:v>1422.2734630688228</c:v>
                </c:pt>
                <c:pt idx="529" formatCode="&quot;$&quot;#,##0.00">
                  <c:v>1422.2734630688228</c:v>
                </c:pt>
                <c:pt idx="530" formatCode="&quot;$&quot;#,##0.00">
                  <c:v>1422.2734630688228</c:v>
                </c:pt>
                <c:pt idx="531" formatCode="&quot;$&quot;#,##0.00">
                  <c:v>1422.2734630688228</c:v>
                </c:pt>
                <c:pt idx="532" formatCode="&quot;$&quot;#,##0.00">
                  <c:v>1422.2734630688228</c:v>
                </c:pt>
                <c:pt idx="533" formatCode="&quot;$&quot;#,##0.00">
                  <c:v>1422.2734630688228</c:v>
                </c:pt>
                <c:pt idx="534" formatCode="&quot;$&quot;#,##0.00">
                  <c:v>1422.2734630688228</c:v>
                </c:pt>
                <c:pt idx="535" formatCode="&quot;$&quot;#,##0.00">
                  <c:v>1422.2734630688228</c:v>
                </c:pt>
                <c:pt idx="536" formatCode="&quot;$&quot;#,##0.00">
                  <c:v>1422.2734630688228</c:v>
                </c:pt>
                <c:pt idx="537" formatCode="&quot;$&quot;#,##0.00">
                  <c:v>1422.2734630688228</c:v>
                </c:pt>
                <c:pt idx="538" formatCode="&quot;$&quot;#,##0.00">
                  <c:v>1493.3871362222642</c:v>
                </c:pt>
                <c:pt idx="539" formatCode="&quot;$&quot;#,##0.00">
                  <c:v>1493.3871362222642</c:v>
                </c:pt>
                <c:pt idx="540" formatCode="&quot;$&quot;#,##0.00">
                  <c:v>1493.3871362222642</c:v>
                </c:pt>
                <c:pt idx="541" formatCode="&quot;$&quot;#,##0.00">
                  <c:v>1493.3871362222642</c:v>
                </c:pt>
                <c:pt idx="542" formatCode="&quot;$&quot;#,##0.00">
                  <c:v>1493.3871362222642</c:v>
                </c:pt>
                <c:pt idx="543" formatCode="&quot;$&quot;#,##0.00">
                  <c:v>1493.3871362222642</c:v>
                </c:pt>
                <c:pt idx="544" formatCode="&quot;$&quot;#,##0.00">
                  <c:v>1493.3871362222642</c:v>
                </c:pt>
                <c:pt idx="545" formatCode="&quot;$&quot;#,##0.00">
                  <c:v>1493.3871362222642</c:v>
                </c:pt>
                <c:pt idx="546" formatCode="&quot;$&quot;#,##0.00">
                  <c:v>1493.3871362222642</c:v>
                </c:pt>
                <c:pt idx="547" formatCode="&quot;$&quot;#,##0.00">
                  <c:v>1493.3871362222642</c:v>
                </c:pt>
                <c:pt idx="548" formatCode="&quot;$&quot;#,##0.00">
                  <c:v>1493.3871362222642</c:v>
                </c:pt>
                <c:pt idx="549" formatCode="&quot;$&quot;#,##0.00">
                  <c:v>1493.3871362222642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DBB-4AF4-B7A8-E004550C3518}"/>
            </c:ext>
          </c:extLst>
        </c:ser>
        <c:ser>
          <c:idx val="7"/>
          <c:order val="7"/>
          <c:tx>
            <c:v>Low Range</c:v>
          </c:tx>
          <c:spPr>
            <a:ln>
              <a:prstDash val="dash"/>
            </a:ln>
          </c:spPr>
          <c:marker>
            <c:symbol val="none"/>
          </c:marker>
          <c:val>
            <c:numRef>
              <c:f>Sheet2!$D$7:$ZW$7</c:f>
              <c:numCache>
                <c:formatCode>_("$"* #,##0_);_("$"* \(#,##0\);_("$"* "-"??_);_(@_)</c:formatCode>
                <c:ptCount val="696"/>
                <c:pt idx="0">
                  <c:v>1114.5786085670218</c:v>
                </c:pt>
                <c:pt idx="1">
                  <c:v>1114.5786085670218</c:v>
                </c:pt>
                <c:pt idx="2">
                  <c:v>1114.5786085670218</c:v>
                </c:pt>
                <c:pt idx="3">
                  <c:v>1114.5786085670218</c:v>
                </c:pt>
                <c:pt idx="4">
                  <c:v>1114.5786085670218</c:v>
                </c:pt>
                <c:pt idx="5">
                  <c:v>1114.5786085670218</c:v>
                </c:pt>
                <c:pt idx="6">
                  <c:v>1114.5786085670218</c:v>
                </c:pt>
                <c:pt idx="7">
                  <c:v>1114.5786085670218</c:v>
                </c:pt>
                <c:pt idx="8">
                  <c:v>1114.5786085670218</c:v>
                </c:pt>
                <c:pt idx="9">
                  <c:v>1114.5786085670218</c:v>
                </c:pt>
                <c:pt idx="10">
                  <c:v>1114.5786085670218</c:v>
                </c:pt>
                <c:pt idx="11">
                  <c:v>1114.5786085670218</c:v>
                </c:pt>
                <c:pt idx="12">
                  <c:v>1170.3075389953729</c:v>
                </c:pt>
                <c:pt idx="13">
                  <c:v>1170.3075389953729</c:v>
                </c:pt>
                <c:pt idx="14">
                  <c:v>1170.3075389953729</c:v>
                </c:pt>
                <c:pt idx="15">
                  <c:v>1170.3075389953729</c:v>
                </c:pt>
                <c:pt idx="16">
                  <c:v>1170.3075389953729</c:v>
                </c:pt>
                <c:pt idx="17">
                  <c:v>1170.3075389953729</c:v>
                </c:pt>
                <c:pt idx="18">
                  <c:v>1170.3075389953729</c:v>
                </c:pt>
                <c:pt idx="19">
                  <c:v>1170.3075389953729</c:v>
                </c:pt>
                <c:pt idx="20">
                  <c:v>1170.3075389953729</c:v>
                </c:pt>
                <c:pt idx="21">
                  <c:v>1170.3075389953729</c:v>
                </c:pt>
                <c:pt idx="22">
                  <c:v>1170.3075389953729</c:v>
                </c:pt>
                <c:pt idx="23">
                  <c:v>1170.3075389953729</c:v>
                </c:pt>
                <c:pt idx="24">
                  <c:v>1228.8229159451416</c:v>
                </c:pt>
                <c:pt idx="25">
                  <c:v>1228.8229159451416</c:v>
                </c:pt>
                <c:pt idx="26">
                  <c:v>1228.8229159451416</c:v>
                </c:pt>
                <c:pt idx="27">
                  <c:v>1228.8229159451416</c:v>
                </c:pt>
                <c:pt idx="28">
                  <c:v>1228.8229159451416</c:v>
                </c:pt>
                <c:pt idx="29">
                  <c:v>1228.8229159451416</c:v>
                </c:pt>
                <c:pt idx="30">
                  <c:v>1228.8229159451416</c:v>
                </c:pt>
                <c:pt idx="31">
                  <c:v>1228.8229159451416</c:v>
                </c:pt>
                <c:pt idx="32">
                  <c:v>1228.8229159451416</c:v>
                </c:pt>
                <c:pt idx="33">
                  <c:v>1228.8229159451416</c:v>
                </c:pt>
                <c:pt idx="34">
                  <c:v>1228.8229159451416</c:v>
                </c:pt>
                <c:pt idx="35">
                  <c:v>1228.8229159451416</c:v>
                </c:pt>
                <c:pt idx="36">
                  <c:v>1290.2640617423988</c:v>
                </c:pt>
                <c:pt idx="37">
                  <c:v>1290.2640617423988</c:v>
                </c:pt>
                <c:pt idx="38">
                  <c:v>1290.2640617423988</c:v>
                </c:pt>
                <c:pt idx="39">
                  <c:v>1290.2640617423988</c:v>
                </c:pt>
                <c:pt idx="40">
                  <c:v>1290.2640617423988</c:v>
                </c:pt>
                <c:pt idx="41">
                  <c:v>1290.2640617423988</c:v>
                </c:pt>
                <c:pt idx="42">
                  <c:v>1290.2640617423988</c:v>
                </c:pt>
                <c:pt idx="43">
                  <c:v>1290.2640617423988</c:v>
                </c:pt>
                <c:pt idx="44">
                  <c:v>1290.2640617423988</c:v>
                </c:pt>
                <c:pt idx="45">
                  <c:v>1290.2640617423988</c:v>
                </c:pt>
                <c:pt idx="46">
                  <c:v>1290.2640617423988</c:v>
                </c:pt>
                <c:pt idx="47">
                  <c:v>1290.2640617423988</c:v>
                </c:pt>
                <c:pt idx="48">
                  <c:v>1354.7772648295188</c:v>
                </c:pt>
                <c:pt idx="49">
                  <c:v>1354.7772648295188</c:v>
                </c:pt>
                <c:pt idx="50">
                  <c:v>1354.7772648295188</c:v>
                </c:pt>
                <c:pt idx="51">
                  <c:v>1354.7772648295188</c:v>
                </c:pt>
                <c:pt idx="52">
                  <c:v>1354.7772648295188</c:v>
                </c:pt>
                <c:pt idx="53">
                  <c:v>1354.7772648295188</c:v>
                </c:pt>
                <c:pt idx="54">
                  <c:v>1354.7772648295188</c:v>
                </c:pt>
                <c:pt idx="55">
                  <c:v>1354.7772648295188</c:v>
                </c:pt>
                <c:pt idx="56">
                  <c:v>1354.7772648295188</c:v>
                </c:pt>
                <c:pt idx="57">
                  <c:v>1354.7772648295188</c:v>
                </c:pt>
                <c:pt idx="58">
                  <c:v>1354.7772648295188</c:v>
                </c:pt>
                <c:pt idx="59">
                  <c:v>1354.7772648295188</c:v>
                </c:pt>
                <c:pt idx="60">
                  <c:v>1422.5161280709949</c:v>
                </c:pt>
                <c:pt idx="61">
                  <c:v>1422.5161280709949</c:v>
                </c:pt>
                <c:pt idx="62">
                  <c:v>1422.5161280709949</c:v>
                </c:pt>
                <c:pt idx="63">
                  <c:v>1422.5161280709949</c:v>
                </c:pt>
                <c:pt idx="64">
                  <c:v>1422.5161280709949</c:v>
                </c:pt>
                <c:pt idx="65">
                  <c:v>1422.5161280709949</c:v>
                </c:pt>
                <c:pt idx="66">
                  <c:v>1422.5161280709949</c:v>
                </c:pt>
                <c:pt idx="67">
                  <c:v>1422.5161280709949</c:v>
                </c:pt>
                <c:pt idx="68">
                  <c:v>1422.5161280709949</c:v>
                </c:pt>
                <c:pt idx="69">
                  <c:v>1422.5161280709949</c:v>
                </c:pt>
                <c:pt idx="70">
                  <c:v>1422.5161280709949</c:v>
                </c:pt>
                <c:pt idx="71">
                  <c:v>1422.5161280709949</c:v>
                </c:pt>
                <c:pt idx="72">
                  <c:v>1493.6419344745448</c:v>
                </c:pt>
                <c:pt idx="73">
                  <c:v>1493.6419344745448</c:v>
                </c:pt>
                <c:pt idx="74">
                  <c:v>1493.6419344745448</c:v>
                </c:pt>
                <c:pt idx="75">
                  <c:v>1493.6419344745448</c:v>
                </c:pt>
                <c:pt idx="76">
                  <c:v>1493.6419344745448</c:v>
                </c:pt>
                <c:pt idx="77">
                  <c:v>1493.6419344745448</c:v>
                </c:pt>
                <c:pt idx="78">
                  <c:v>1493.6419344745448</c:v>
                </c:pt>
                <c:pt idx="79">
                  <c:v>1493.6419344745448</c:v>
                </c:pt>
                <c:pt idx="80">
                  <c:v>1493.6419344745448</c:v>
                </c:pt>
                <c:pt idx="81">
                  <c:v>1493.6419344745448</c:v>
                </c:pt>
                <c:pt idx="82">
                  <c:v>1493.6419344745448</c:v>
                </c:pt>
                <c:pt idx="83">
                  <c:v>1493.6419344745448</c:v>
                </c:pt>
                <c:pt idx="84">
                  <c:v>1568.324031198272</c:v>
                </c:pt>
                <c:pt idx="85">
                  <c:v>1568.324031198272</c:v>
                </c:pt>
                <c:pt idx="86">
                  <c:v>1568.324031198272</c:v>
                </c:pt>
                <c:pt idx="87">
                  <c:v>1568.324031198272</c:v>
                </c:pt>
                <c:pt idx="88">
                  <c:v>1568.324031198272</c:v>
                </c:pt>
                <c:pt idx="89">
                  <c:v>1568.324031198272</c:v>
                </c:pt>
                <c:pt idx="90">
                  <c:v>1568.324031198272</c:v>
                </c:pt>
                <c:pt idx="91">
                  <c:v>1568.324031198272</c:v>
                </c:pt>
                <c:pt idx="92">
                  <c:v>1568.324031198272</c:v>
                </c:pt>
                <c:pt idx="93">
                  <c:v>1568.324031198272</c:v>
                </c:pt>
                <c:pt idx="94">
                  <c:v>1568.324031198272</c:v>
                </c:pt>
                <c:pt idx="95">
                  <c:v>1568.324031198272</c:v>
                </c:pt>
                <c:pt idx="96">
                  <c:v>1646.7402327581856</c:v>
                </c:pt>
                <c:pt idx="97">
                  <c:v>1646.7402327581856</c:v>
                </c:pt>
                <c:pt idx="98">
                  <c:v>1646.7402327581856</c:v>
                </c:pt>
                <c:pt idx="99">
                  <c:v>1646.7402327581856</c:v>
                </c:pt>
                <c:pt idx="100">
                  <c:v>1646.7402327581856</c:v>
                </c:pt>
                <c:pt idx="101">
                  <c:v>1646.7402327581856</c:v>
                </c:pt>
                <c:pt idx="102">
                  <c:v>1646.7402327581856</c:v>
                </c:pt>
                <c:pt idx="103">
                  <c:v>1646.7402327581856</c:v>
                </c:pt>
                <c:pt idx="104">
                  <c:v>1646.7402327581856</c:v>
                </c:pt>
                <c:pt idx="105">
                  <c:v>1646.7402327581856</c:v>
                </c:pt>
                <c:pt idx="106">
                  <c:v>1646.7402327581856</c:v>
                </c:pt>
                <c:pt idx="107">
                  <c:v>1646.7402327581856</c:v>
                </c:pt>
                <c:pt idx="108">
                  <c:v>1729.077244396095</c:v>
                </c:pt>
                <c:pt idx="109">
                  <c:v>1729.077244396095</c:v>
                </c:pt>
                <c:pt idx="110">
                  <c:v>1729.077244396095</c:v>
                </c:pt>
                <c:pt idx="111">
                  <c:v>1729.077244396095</c:v>
                </c:pt>
                <c:pt idx="112">
                  <c:v>1729.077244396095</c:v>
                </c:pt>
                <c:pt idx="113">
                  <c:v>1729.077244396095</c:v>
                </c:pt>
                <c:pt idx="114">
                  <c:v>1729.077244396095</c:v>
                </c:pt>
                <c:pt idx="115">
                  <c:v>1729.077244396095</c:v>
                </c:pt>
                <c:pt idx="116">
                  <c:v>1729.077244396095</c:v>
                </c:pt>
                <c:pt idx="117">
                  <c:v>1729.077244396095</c:v>
                </c:pt>
                <c:pt idx="118">
                  <c:v>1729.077244396095</c:v>
                </c:pt>
                <c:pt idx="119">
                  <c:v>1729.077244396095</c:v>
                </c:pt>
                <c:pt idx="120">
                  <c:v>1815.5311066158999</c:v>
                </c:pt>
                <c:pt idx="121">
                  <c:v>1815.5311066158999</c:v>
                </c:pt>
                <c:pt idx="122">
                  <c:v>1815.5311066158999</c:v>
                </c:pt>
                <c:pt idx="123">
                  <c:v>1815.5311066158999</c:v>
                </c:pt>
                <c:pt idx="124">
                  <c:v>1815.5311066158999</c:v>
                </c:pt>
                <c:pt idx="125">
                  <c:v>1815.5311066158999</c:v>
                </c:pt>
                <c:pt idx="126">
                  <c:v>1815.5311066158999</c:v>
                </c:pt>
                <c:pt idx="127">
                  <c:v>1815.5311066158999</c:v>
                </c:pt>
                <c:pt idx="128">
                  <c:v>1815.5311066158999</c:v>
                </c:pt>
                <c:pt idx="129">
                  <c:v>1815.5311066158999</c:v>
                </c:pt>
                <c:pt idx="130">
                  <c:v>1815.5311066158999</c:v>
                </c:pt>
                <c:pt idx="131">
                  <c:v>1815.5311066158999</c:v>
                </c:pt>
                <c:pt idx="132">
                  <c:v>1906.3076619466951</c:v>
                </c:pt>
                <c:pt idx="133">
                  <c:v>1906.3076619466951</c:v>
                </c:pt>
                <c:pt idx="134">
                  <c:v>1906.3076619466951</c:v>
                </c:pt>
                <c:pt idx="135">
                  <c:v>1906.3076619466951</c:v>
                </c:pt>
                <c:pt idx="136">
                  <c:v>1906.3076619466951</c:v>
                </c:pt>
                <c:pt idx="137">
                  <c:v>1906.3076619466951</c:v>
                </c:pt>
                <c:pt idx="138">
                  <c:v>1906.3076619466951</c:v>
                </c:pt>
                <c:pt idx="139">
                  <c:v>1906.3076619466951</c:v>
                </c:pt>
                <c:pt idx="140">
                  <c:v>1906.3076619466951</c:v>
                </c:pt>
                <c:pt idx="141">
                  <c:v>1906.3076619466951</c:v>
                </c:pt>
                <c:pt idx="142">
                  <c:v>1906.3076619466951</c:v>
                </c:pt>
                <c:pt idx="143">
                  <c:v>1906.3076619466951</c:v>
                </c:pt>
                <c:pt idx="144">
                  <c:v>2001.6230450440301</c:v>
                </c:pt>
                <c:pt idx="145">
                  <c:v>2001.6230450440301</c:v>
                </c:pt>
                <c:pt idx="146">
                  <c:v>2001.6230450440301</c:v>
                </c:pt>
                <c:pt idx="147">
                  <c:v>2001.6230450440301</c:v>
                </c:pt>
                <c:pt idx="148">
                  <c:v>2001.6230450440301</c:v>
                </c:pt>
                <c:pt idx="149">
                  <c:v>2001.6230450440301</c:v>
                </c:pt>
                <c:pt idx="150">
                  <c:v>2001.6230450440301</c:v>
                </c:pt>
                <c:pt idx="151">
                  <c:v>2001.6230450440301</c:v>
                </c:pt>
                <c:pt idx="152">
                  <c:v>2001.6230450440301</c:v>
                </c:pt>
                <c:pt idx="153">
                  <c:v>2001.6230450440301</c:v>
                </c:pt>
                <c:pt idx="154">
                  <c:v>2001.6230450440301</c:v>
                </c:pt>
                <c:pt idx="155">
                  <c:v>2001.6230450440301</c:v>
                </c:pt>
                <c:pt idx="156">
                  <c:v>2101.7041972962315</c:v>
                </c:pt>
                <c:pt idx="157">
                  <c:v>2101.7041972962315</c:v>
                </c:pt>
                <c:pt idx="158">
                  <c:v>2101.7041972962315</c:v>
                </c:pt>
                <c:pt idx="159">
                  <c:v>2101.7041972962315</c:v>
                </c:pt>
                <c:pt idx="160">
                  <c:v>2101.7041972962315</c:v>
                </c:pt>
                <c:pt idx="161">
                  <c:v>2101.7041972962315</c:v>
                </c:pt>
                <c:pt idx="162">
                  <c:v>2101.7041972962315</c:v>
                </c:pt>
                <c:pt idx="163">
                  <c:v>2101.7041972962315</c:v>
                </c:pt>
                <c:pt idx="164">
                  <c:v>2101.7041972962315</c:v>
                </c:pt>
                <c:pt idx="165">
                  <c:v>2101.7041972962315</c:v>
                </c:pt>
                <c:pt idx="166">
                  <c:v>2101.7041972962315</c:v>
                </c:pt>
                <c:pt idx="167">
                  <c:v>2101.7041972962315</c:v>
                </c:pt>
                <c:pt idx="168">
                  <c:v>2206.7894071610431</c:v>
                </c:pt>
                <c:pt idx="169">
                  <c:v>2206.7894071610431</c:v>
                </c:pt>
                <c:pt idx="170">
                  <c:v>2206.7894071610431</c:v>
                </c:pt>
                <c:pt idx="171">
                  <c:v>2206.7894071610431</c:v>
                </c:pt>
                <c:pt idx="172">
                  <c:v>2206.7894071610431</c:v>
                </c:pt>
                <c:pt idx="173">
                  <c:v>2206.7894071610431</c:v>
                </c:pt>
                <c:pt idx="174">
                  <c:v>2206.7894071610431</c:v>
                </c:pt>
                <c:pt idx="175">
                  <c:v>2206.7894071610431</c:v>
                </c:pt>
                <c:pt idx="176">
                  <c:v>2206.7894071610431</c:v>
                </c:pt>
                <c:pt idx="177">
                  <c:v>2206.7894071610431</c:v>
                </c:pt>
                <c:pt idx="178">
                  <c:v>2206.7894071610431</c:v>
                </c:pt>
                <c:pt idx="179">
                  <c:v>2206.7894071610431</c:v>
                </c:pt>
                <c:pt idx="180">
                  <c:v>2317.1288775190951</c:v>
                </c:pt>
                <c:pt idx="181">
                  <c:v>2317.1288775190951</c:v>
                </c:pt>
                <c:pt idx="182">
                  <c:v>2317.1288775190951</c:v>
                </c:pt>
                <c:pt idx="183">
                  <c:v>2317.1288775190951</c:v>
                </c:pt>
                <c:pt idx="184">
                  <c:v>2317.1288775190951</c:v>
                </c:pt>
                <c:pt idx="185">
                  <c:v>2317.1288775190951</c:v>
                </c:pt>
                <c:pt idx="186">
                  <c:v>2317.1288775190951</c:v>
                </c:pt>
                <c:pt idx="187">
                  <c:v>2317.1288775190951</c:v>
                </c:pt>
                <c:pt idx="188">
                  <c:v>2317.1288775190951</c:v>
                </c:pt>
                <c:pt idx="189">
                  <c:v>2317.1288775190951</c:v>
                </c:pt>
                <c:pt idx="190">
                  <c:v>2317.1288775190951</c:v>
                </c:pt>
                <c:pt idx="191">
                  <c:v>2317.1288775190951</c:v>
                </c:pt>
                <c:pt idx="192">
                  <c:v>2432.9853213950501</c:v>
                </c:pt>
                <c:pt idx="193">
                  <c:v>2432.9853213950501</c:v>
                </c:pt>
                <c:pt idx="194">
                  <c:v>2432.9853213950501</c:v>
                </c:pt>
                <c:pt idx="195">
                  <c:v>2432.9853213950501</c:v>
                </c:pt>
                <c:pt idx="196">
                  <c:v>2432.9853213950501</c:v>
                </c:pt>
                <c:pt idx="197">
                  <c:v>2432.9853213950501</c:v>
                </c:pt>
                <c:pt idx="198">
                  <c:v>2432.9853213950501</c:v>
                </c:pt>
                <c:pt idx="199">
                  <c:v>2432.9853213950501</c:v>
                </c:pt>
                <c:pt idx="200">
                  <c:v>2432.9853213950501</c:v>
                </c:pt>
                <c:pt idx="201">
                  <c:v>2432.9853213950501</c:v>
                </c:pt>
                <c:pt idx="202">
                  <c:v>2432.9853213950501</c:v>
                </c:pt>
                <c:pt idx="203">
                  <c:v>2432.9853213950501</c:v>
                </c:pt>
                <c:pt idx="204">
                  <c:v>2554.6345874648027</c:v>
                </c:pt>
                <c:pt idx="205">
                  <c:v>2554.6345874648027</c:v>
                </c:pt>
                <c:pt idx="206">
                  <c:v>2554.6345874648027</c:v>
                </c:pt>
                <c:pt idx="207">
                  <c:v>2554.6345874648027</c:v>
                </c:pt>
                <c:pt idx="208">
                  <c:v>2554.6345874648027</c:v>
                </c:pt>
                <c:pt idx="209">
                  <c:v>2554.6345874648027</c:v>
                </c:pt>
                <c:pt idx="210">
                  <c:v>2554.6345874648027</c:v>
                </c:pt>
                <c:pt idx="211">
                  <c:v>2554.6345874648027</c:v>
                </c:pt>
                <c:pt idx="212">
                  <c:v>2554.6345874648027</c:v>
                </c:pt>
                <c:pt idx="213">
                  <c:v>2554.6345874648027</c:v>
                </c:pt>
                <c:pt idx="214">
                  <c:v>2554.6345874648027</c:v>
                </c:pt>
                <c:pt idx="215">
                  <c:v>2554.6345874648027</c:v>
                </c:pt>
                <c:pt idx="216">
                  <c:v>2682.3663168380431</c:v>
                </c:pt>
                <c:pt idx="217">
                  <c:v>2682.3663168380431</c:v>
                </c:pt>
                <c:pt idx="218">
                  <c:v>2682.3663168380431</c:v>
                </c:pt>
                <c:pt idx="219">
                  <c:v>2682.3663168380431</c:v>
                </c:pt>
                <c:pt idx="220">
                  <c:v>2682.3663168380431</c:v>
                </c:pt>
                <c:pt idx="221">
                  <c:v>2682.3663168380431</c:v>
                </c:pt>
                <c:pt idx="222">
                  <c:v>2682.3663168380431</c:v>
                </c:pt>
                <c:pt idx="223">
                  <c:v>2682.3663168380431</c:v>
                </c:pt>
                <c:pt idx="224">
                  <c:v>2682.3663168380431</c:v>
                </c:pt>
                <c:pt idx="225">
                  <c:v>2682.3663168380431</c:v>
                </c:pt>
                <c:pt idx="226">
                  <c:v>2682.3663168380431</c:v>
                </c:pt>
                <c:pt idx="227">
                  <c:v>2682.3663168380431</c:v>
                </c:pt>
                <c:pt idx="228">
                  <c:v>2816.4846326799452</c:v>
                </c:pt>
                <c:pt idx="229">
                  <c:v>2816.4846326799452</c:v>
                </c:pt>
                <c:pt idx="230">
                  <c:v>2816.4846326799452</c:v>
                </c:pt>
                <c:pt idx="231">
                  <c:v>2816.4846326799452</c:v>
                </c:pt>
                <c:pt idx="232">
                  <c:v>2816.4846326799452</c:v>
                </c:pt>
                <c:pt idx="233">
                  <c:v>2816.4846326799452</c:v>
                </c:pt>
                <c:pt idx="234">
                  <c:v>2816.4846326799452</c:v>
                </c:pt>
                <c:pt idx="235">
                  <c:v>2816.4846326799452</c:v>
                </c:pt>
                <c:pt idx="236">
                  <c:v>2816.4846326799452</c:v>
                </c:pt>
                <c:pt idx="237">
                  <c:v>2816.4846326799452</c:v>
                </c:pt>
                <c:pt idx="238">
                  <c:v>2816.4846326799452</c:v>
                </c:pt>
                <c:pt idx="239">
                  <c:v>2957.3088643139426</c:v>
                </c:pt>
                <c:pt idx="240">
                  <c:v>2957.3088643139426</c:v>
                </c:pt>
                <c:pt idx="241">
                  <c:v>2957.3088643139426</c:v>
                </c:pt>
                <c:pt idx="242">
                  <c:v>2957.3088643139426</c:v>
                </c:pt>
                <c:pt idx="243">
                  <c:v>2957.3088643139426</c:v>
                </c:pt>
                <c:pt idx="244">
                  <c:v>2957.3088643139426</c:v>
                </c:pt>
                <c:pt idx="245">
                  <c:v>2957.3088643139426</c:v>
                </c:pt>
                <c:pt idx="246">
                  <c:v>2957.3088643139426</c:v>
                </c:pt>
                <c:pt idx="247">
                  <c:v>2957.3088643139426</c:v>
                </c:pt>
                <c:pt idx="248">
                  <c:v>2957.3088643139426</c:v>
                </c:pt>
                <c:pt idx="249">
                  <c:v>2957.3088643139426</c:v>
                </c:pt>
                <c:pt idx="250">
                  <c:v>2957.3088643139426</c:v>
                </c:pt>
                <c:pt idx="251">
                  <c:v>2957.3088643139426</c:v>
                </c:pt>
                <c:pt idx="252">
                  <c:v>3105.1743075296399</c:v>
                </c:pt>
                <c:pt idx="253">
                  <c:v>3105.1743075296399</c:v>
                </c:pt>
                <c:pt idx="254">
                  <c:v>3105.1743075296399</c:v>
                </c:pt>
                <c:pt idx="255">
                  <c:v>3105.1743075296399</c:v>
                </c:pt>
                <c:pt idx="256">
                  <c:v>3105.1743075296399</c:v>
                </c:pt>
                <c:pt idx="257">
                  <c:v>3105.1743075296399</c:v>
                </c:pt>
                <c:pt idx="258">
                  <c:v>3105.1743075296399</c:v>
                </c:pt>
                <c:pt idx="259">
                  <c:v>3105.1743075296399</c:v>
                </c:pt>
                <c:pt idx="260">
                  <c:v>3105.1743075296399</c:v>
                </c:pt>
                <c:pt idx="261">
                  <c:v>3105.1743075296399</c:v>
                </c:pt>
                <c:pt idx="262">
                  <c:v>3105.1743075296399</c:v>
                </c:pt>
                <c:pt idx="263">
                  <c:v>3105.1743075296399</c:v>
                </c:pt>
                <c:pt idx="264">
                  <c:v>3260.433022906122</c:v>
                </c:pt>
                <c:pt idx="265">
                  <c:v>3260.433022906122</c:v>
                </c:pt>
                <c:pt idx="266">
                  <c:v>3260.433022906122</c:v>
                </c:pt>
                <c:pt idx="267">
                  <c:v>3260.433022906122</c:v>
                </c:pt>
                <c:pt idx="268">
                  <c:v>3260.433022906122</c:v>
                </c:pt>
                <c:pt idx="269">
                  <c:v>3260.433022906122</c:v>
                </c:pt>
                <c:pt idx="270">
                  <c:v>3260.433022906122</c:v>
                </c:pt>
                <c:pt idx="271">
                  <c:v>3260.433022906122</c:v>
                </c:pt>
                <c:pt idx="272">
                  <c:v>3260.433022906122</c:v>
                </c:pt>
                <c:pt idx="273">
                  <c:v>3260.433022906122</c:v>
                </c:pt>
                <c:pt idx="274">
                  <c:v>3260.433022906122</c:v>
                </c:pt>
                <c:pt idx="275">
                  <c:v>3260.433022906122</c:v>
                </c:pt>
                <c:pt idx="276">
                  <c:v>3423.4546740514284</c:v>
                </c:pt>
                <c:pt idx="277">
                  <c:v>3423.4546740514284</c:v>
                </c:pt>
                <c:pt idx="278">
                  <c:v>3423.4546740514284</c:v>
                </c:pt>
                <c:pt idx="279">
                  <c:v>3423.4546740514284</c:v>
                </c:pt>
                <c:pt idx="280">
                  <c:v>3423.4546740514284</c:v>
                </c:pt>
                <c:pt idx="281">
                  <c:v>3423.4546740514284</c:v>
                </c:pt>
                <c:pt idx="282">
                  <c:v>3423.4546740514284</c:v>
                </c:pt>
                <c:pt idx="283">
                  <c:v>3423.4546740514284</c:v>
                </c:pt>
                <c:pt idx="284">
                  <c:v>3423.4546740514284</c:v>
                </c:pt>
                <c:pt idx="285">
                  <c:v>3423.4546740514284</c:v>
                </c:pt>
                <c:pt idx="286">
                  <c:v>3423.4546740514284</c:v>
                </c:pt>
                <c:pt idx="287">
                  <c:v>3423.4546740514284</c:v>
                </c:pt>
                <c:pt idx="288">
                  <c:v>3594.6274077539997</c:v>
                </c:pt>
                <c:pt idx="289">
                  <c:v>3594.6274077539997</c:v>
                </c:pt>
                <c:pt idx="290">
                  <c:v>3594.6274077539997</c:v>
                </c:pt>
                <c:pt idx="291">
                  <c:v>3594.6274077539997</c:v>
                </c:pt>
                <c:pt idx="292">
                  <c:v>3594.6274077539997</c:v>
                </c:pt>
                <c:pt idx="293">
                  <c:v>3594.6274077539997</c:v>
                </c:pt>
                <c:pt idx="294">
                  <c:v>3594.6274077539997</c:v>
                </c:pt>
                <c:pt idx="295">
                  <c:v>3594.6274077539997</c:v>
                </c:pt>
                <c:pt idx="296">
                  <c:v>3594.6274077539997</c:v>
                </c:pt>
                <c:pt idx="297">
                  <c:v>3594.6274077539997</c:v>
                </c:pt>
                <c:pt idx="298">
                  <c:v>3594.6274077539997</c:v>
                </c:pt>
                <c:pt idx="299">
                  <c:v>3594.6274077539997</c:v>
                </c:pt>
                <c:pt idx="300">
                  <c:v>3774.3587781417</c:v>
                </c:pt>
                <c:pt idx="301">
                  <c:v>3774.3587781417</c:v>
                </c:pt>
                <c:pt idx="302">
                  <c:v>3774.3587781417</c:v>
                </c:pt>
                <c:pt idx="303">
                  <c:v>3774.3587781417</c:v>
                </c:pt>
                <c:pt idx="304">
                  <c:v>3774.3587781417</c:v>
                </c:pt>
                <c:pt idx="305">
                  <c:v>3774.3587781417</c:v>
                </c:pt>
                <c:pt idx="306">
                  <c:v>3774.3587781417</c:v>
                </c:pt>
                <c:pt idx="307">
                  <c:v>3774.3587781417</c:v>
                </c:pt>
                <c:pt idx="308">
                  <c:v>3774.3587781417</c:v>
                </c:pt>
                <c:pt idx="309">
                  <c:v>3774.3587781417</c:v>
                </c:pt>
                <c:pt idx="310">
                  <c:v>3774.3587781417</c:v>
                </c:pt>
                <c:pt idx="311">
                  <c:v>3774.3587781417</c:v>
                </c:pt>
                <c:pt idx="312">
                  <c:v>3963.0767170487852</c:v>
                </c:pt>
                <c:pt idx="313">
                  <c:v>3963.0767170487852</c:v>
                </c:pt>
                <c:pt idx="314">
                  <c:v>3963.0767170487852</c:v>
                </c:pt>
                <c:pt idx="315">
                  <c:v>3963.0767170487852</c:v>
                </c:pt>
                <c:pt idx="316">
                  <c:v>3963.0767170487852</c:v>
                </c:pt>
                <c:pt idx="317">
                  <c:v>3963.0767170487852</c:v>
                </c:pt>
                <c:pt idx="318">
                  <c:v>3963.0767170487852</c:v>
                </c:pt>
                <c:pt idx="319">
                  <c:v>3963.0767170487852</c:v>
                </c:pt>
                <c:pt idx="320">
                  <c:v>3963.0767170487852</c:v>
                </c:pt>
                <c:pt idx="321">
                  <c:v>3963.0767170487852</c:v>
                </c:pt>
                <c:pt idx="322">
                  <c:v>3963.0767170487852</c:v>
                </c:pt>
                <c:pt idx="323">
                  <c:v>3963.0767170487852</c:v>
                </c:pt>
                <c:pt idx="324">
                  <c:v>4161.2305529012247</c:v>
                </c:pt>
                <c:pt idx="325">
                  <c:v>4161.2305529012247</c:v>
                </c:pt>
                <c:pt idx="326">
                  <c:v>4161.2305529012247</c:v>
                </c:pt>
                <c:pt idx="327">
                  <c:v>4161.2305529012247</c:v>
                </c:pt>
                <c:pt idx="328">
                  <c:v>4161.2305529012247</c:v>
                </c:pt>
                <c:pt idx="329">
                  <c:v>4161.2305529012247</c:v>
                </c:pt>
                <c:pt idx="330">
                  <c:v>4161.2305529012247</c:v>
                </c:pt>
                <c:pt idx="331">
                  <c:v>4161.2305529012247</c:v>
                </c:pt>
                <c:pt idx="332">
                  <c:v>4161.2305529012247</c:v>
                </c:pt>
                <c:pt idx="333">
                  <c:v>4161.2305529012247</c:v>
                </c:pt>
                <c:pt idx="334">
                  <c:v>4161.2305529012247</c:v>
                </c:pt>
                <c:pt idx="335">
                  <c:v>4161.2305529012247</c:v>
                </c:pt>
                <c:pt idx="336">
                  <c:v>4369.2920805462863</c:v>
                </c:pt>
                <c:pt idx="337">
                  <c:v>4369.2920805462863</c:v>
                </c:pt>
                <c:pt idx="338">
                  <c:v>4369.2920805462863</c:v>
                </c:pt>
                <c:pt idx="339">
                  <c:v>4369.2920805462863</c:v>
                </c:pt>
                <c:pt idx="340">
                  <c:v>4369.2920805462863</c:v>
                </c:pt>
                <c:pt idx="341">
                  <c:v>4369.2920805462863</c:v>
                </c:pt>
                <c:pt idx="342">
                  <c:v>4369.2920805462863</c:v>
                </c:pt>
                <c:pt idx="343">
                  <c:v>4369.2920805462863</c:v>
                </c:pt>
                <c:pt idx="344">
                  <c:v>4369.2920805462863</c:v>
                </c:pt>
                <c:pt idx="345">
                  <c:v>4369.2920805462863</c:v>
                </c:pt>
                <c:pt idx="346">
                  <c:v>4369.2920805462863</c:v>
                </c:pt>
                <c:pt idx="347">
                  <c:v>4369.2920805462863</c:v>
                </c:pt>
                <c:pt idx="348">
                  <c:v>4587.756684573601</c:v>
                </c:pt>
                <c:pt idx="349">
                  <c:v>4587.756684573601</c:v>
                </c:pt>
                <c:pt idx="350">
                  <c:v>4587.756684573601</c:v>
                </c:pt>
                <c:pt idx="351">
                  <c:v>4587.756684573601</c:v>
                </c:pt>
                <c:pt idx="352">
                  <c:v>4587.756684573601</c:v>
                </c:pt>
                <c:pt idx="353">
                  <c:v>4587.756684573601</c:v>
                </c:pt>
                <c:pt idx="354">
                  <c:v>4587.756684573601</c:v>
                </c:pt>
                <c:pt idx="355">
                  <c:v>4587.756684573601</c:v>
                </c:pt>
                <c:pt idx="356">
                  <c:v>4587.756684573601</c:v>
                </c:pt>
                <c:pt idx="357">
                  <c:v>4587.756684573601</c:v>
                </c:pt>
                <c:pt idx="358">
                  <c:v>4587.756684573601</c:v>
                </c:pt>
                <c:pt idx="359">
                  <c:v>4587.756684573601</c:v>
                </c:pt>
                <c:pt idx="360">
                  <c:v>4817.1445188022808</c:v>
                </c:pt>
                <c:pt idx="361">
                  <c:v>4817.1445188022808</c:v>
                </c:pt>
                <c:pt idx="362">
                  <c:v>4817.1445188022808</c:v>
                </c:pt>
                <c:pt idx="363">
                  <c:v>4817.1445188022808</c:v>
                </c:pt>
                <c:pt idx="364">
                  <c:v>4817.1445188022808</c:v>
                </c:pt>
                <c:pt idx="365">
                  <c:v>4817.1445188022808</c:v>
                </c:pt>
                <c:pt idx="366">
                  <c:v>4817.1445188022808</c:v>
                </c:pt>
                <c:pt idx="367">
                  <c:v>4817.1445188022808</c:v>
                </c:pt>
                <c:pt idx="368">
                  <c:v>4817.1445188022808</c:v>
                </c:pt>
                <c:pt idx="369">
                  <c:v>4817.1445188022808</c:v>
                </c:pt>
                <c:pt idx="370">
                  <c:v>4817.1445188022808</c:v>
                </c:pt>
                <c:pt idx="371">
                  <c:v>4817.1445188022808</c:v>
                </c:pt>
                <c:pt idx="372">
                  <c:v>5058.0017447423952</c:v>
                </c:pt>
                <c:pt idx="373">
                  <c:v>5058.0017447423952</c:v>
                </c:pt>
                <c:pt idx="374">
                  <c:v>5058.0017447423952</c:v>
                </c:pt>
                <c:pt idx="375">
                  <c:v>5058.0017447423952</c:v>
                </c:pt>
                <c:pt idx="376">
                  <c:v>5058.0017447423952</c:v>
                </c:pt>
                <c:pt idx="377">
                  <c:v>5058.0017447423952</c:v>
                </c:pt>
                <c:pt idx="378">
                  <c:v>5058.0017447423952</c:v>
                </c:pt>
                <c:pt idx="379">
                  <c:v>5058.0017447423952</c:v>
                </c:pt>
                <c:pt idx="380">
                  <c:v>5058.0017447423952</c:v>
                </c:pt>
                <c:pt idx="381">
                  <c:v>5058.0017447423952</c:v>
                </c:pt>
                <c:pt idx="382">
                  <c:v>5058.0017447423952</c:v>
                </c:pt>
                <c:pt idx="383">
                  <c:v>5058.0017447423952</c:v>
                </c:pt>
                <c:pt idx="384">
                  <c:v>5310.901831979515</c:v>
                </c:pt>
                <c:pt idx="385">
                  <c:v>5310.901831979515</c:v>
                </c:pt>
                <c:pt idx="386">
                  <c:v>5310.901831979515</c:v>
                </c:pt>
                <c:pt idx="387">
                  <c:v>5310.901831979515</c:v>
                </c:pt>
                <c:pt idx="388">
                  <c:v>5310.901831979515</c:v>
                </c:pt>
                <c:pt idx="389">
                  <c:v>5310.901831979515</c:v>
                </c:pt>
                <c:pt idx="390">
                  <c:v>5310.901831979515</c:v>
                </c:pt>
                <c:pt idx="391">
                  <c:v>5310.901831979515</c:v>
                </c:pt>
                <c:pt idx="392">
                  <c:v>5310.901831979515</c:v>
                </c:pt>
                <c:pt idx="393">
                  <c:v>5310.901831979515</c:v>
                </c:pt>
                <c:pt idx="394">
                  <c:v>5310.901831979515</c:v>
                </c:pt>
                <c:pt idx="395">
                  <c:v>5310.901831979515</c:v>
                </c:pt>
                <c:pt idx="396">
                  <c:v>5576.4469235784909</c:v>
                </c:pt>
                <c:pt idx="397">
                  <c:v>5576.4469235784909</c:v>
                </c:pt>
                <c:pt idx="398">
                  <c:v>5576.4469235784909</c:v>
                </c:pt>
                <c:pt idx="399">
                  <c:v>5576.4469235784909</c:v>
                </c:pt>
                <c:pt idx="400">
                  <c:v>5576.4469235784909</c:v>
                </c:pt>
                <c:pt idx="401">
                  <c:v>5576.4469235784909</c:v>
                </c:pt>
                <c:pt idx="402">
                  <c:v>5576.4469235784909</c:v>
                </c:pt>
                <c:pt idx="403">
                  <c:v>5576.4469235784909</c:v>
                </c:pt>
                <c:pt idx="404">
                  <c:v>5576.4469235784909</c:v>
                </c:pt>
                <c:pt idx="405">
                  <c:v>5576.4469235784909</c:v>
                </c:pt>
                <c:pt idx="406">
                  <c:v>5576.4469235784909</c:v>
                </c:pt>
                <c:pt idx="407">
                  <c:v>5576.4469235784909</c:v>
                </c:pt>
                <c:pt idx="408">
                  <c:v>5855.2692697574157</c:v>
                </c:pt>
                <c:pt idx="409">
                  <c:v>5855.2692697574157</c:v>
                </c:pt>
                <c:pt idx="410">
                  <c:v>5855.2692697574157</c:v>
                </c:pt>
                <c:pt idx="411">
                  <c:v>5855.2692697574157</c:v>
                </c:pt>
                <c:pt idx="412">
                  <c:v>5855.2692697574157</c:v>
                </c:pt>
                <c:pt idx="413">
                  <c:v>5855.2692697574157</c:v>
                </c:pt>
                <c:pt idx="414">
                  <c:v>5855.2692697574157</c:v>
                </c:pt>
                <c:pt idx="415">
                  <c:v>5855.2692697574157</c:v>
                </c:pt>
                <c:pt idx="416">
                  <c:v>5855.2692697574157</c:v>
                </c:pt>
                <c:pt idx="417">
                  <c:v>5855.2692697574157</c:v>
                </c:pt>
                <c:pt idx="418">
                  <c:v>5855.2692697574157</c:v>
                </c:pt>
                <c:pt idx="419">
                  <c:v>5855.2692697574157</c:v>
                </c:pt>
                <c:pt idx="420">
                  <c:v>6148.0327332452871</c:v>
                </c:pt>
                <c:pt idx="421">
                  <c:v>6148.0327332452871</c:v>
                </c:pt>
                <c:pt idx="422">
                  <c:v>6148.0327332452871</c:v>
                </c:pt>
                <c:pt idx="423">
                  <c:v>6148.0327332452871</c:v>
                </c:pt>
                <c:pt idx="424">
                  <c:v>6148.0327332452871</c:v>
                </c:pt>
                <c:pt idx="425">
                  <c:v>6148.0327332452871</c:v>
                </c:pt>
                <c:pt idx="426">
                  <c:v>6148.0327332452871</c:v>
                </c:pt>
                <c:pt idx="427">
                  <c:v>6148.0327332452871</c:v>
                </c:pt>
                <c:pt idx="428">
                  <c:v>6148.0327332452871</c:v>
                </c:pt>
                <c:pt idx="429">
                  <c:v>6148.0327332452871</c:v>
                </c:pt>
                <c:pt idx="430">
                  <c:v>6148.0327332452871</c:v>
                </c:pt>
                <c:pt idx="431">
                  <c:v>6148.0327332452871</c:v>
                </c:pt>
                <c:pt idx="432">
                  <c:v>6455.4343699075516</c:v>
                </c:pt>
                <c:pt idx="433">
                  <c:v>6455.4343699075516</c:v>
                </c:pt>
                <c:pt idx="434">
                  <c:v>6455.4343699075516</c:v>
                </c:pt>
                <c:pt idx="435">
                  <c:v>6455.4343699075516</c:v>
                </c:pt>
                <c:pt idx="436">
                  <c:v>6455.4343699075516</c:v>
                </c:pt>
                <c:pt idx="437">
                  <c:v>6455.4343699075516</c:v>
                </c:pt>
                <c:pt idx="438">
                  <c:v>6455.4343699075516</c:v>
                </c:pt>
                <c:pt idx="439">
                  <c:v>6455.4343699075516</c:v>
                </c:pt>
                <c:pt idx="440">
                  <c:v>6455.4343699075516</c:v>
                </c:pt>
                <c:pt idx="441">
                  <c:v>6455.4343699075516</c:v>
                </c:pt>
                <c:pt idx="442">
                  <c:v>6455.4343699075516</c:v>
                </c:pt>
                <c:pt idx="443">
                  <c:v>6455.4343699075516</c:v>
                </c:pt>
                <c:pt idx="444">
                  <c:v>6778.2060884029297</c:v>
                </c:pt>
                <c:pt idx="445">
                  <c:v>6778.2060884029297</c:v>
                </c:pt>
                <c:pt idx="446">
                  <c:v>6778.2060884029297</c:v>
                </c:pt>
                <c:pt idx="447">
                  <c:v>6778.2060884029297</c:v>
                </c:pt>
                <c:pt idx="448">
                  <c:v>6778.2060884029297</c:v>
                </c:pt>
                <c:pt idx="449">
                  <c:v>6778.2060884029297</c:v>
                </c:pt>
                <c:pt idx="450">
                  <c:v>6778.2060884029297</c:v>
                </c:pt>
                <c:pt idx="451">
                  <c:v>6778.2060884029297</c:v>
                </c:pt>
                <c:pt idx="452">
                  <c:v>6778.2060884029297</c:v>
                </c:pt>
                <c:pt idx="453">
                  <c:v>6778.2060884029297</c:v>
                </c:pt>
                <c:pt idx="454">
                  <c:v>6778.2060884029297</c:v>
                </c:pt>
                <c:pt idx="455">
                  <c:v>6778.2060884029297</c:v>
                </c:pt>
                <c:pt idx="456">
                  <c:v>7117.1163928230762</c:v>
                </c:pt>
                <c:pt idx="457">
                  <c:v>7117.1163928230762</c:v>
                </c:pt>
                <c:pt idx="458">
                  <c:v>7117.1163928230762</c:v>
                </c:pt>
                <c:pt idx="459">
                  <c:v>7117.1163928230762</c:v>
                </c:pt>
                <c:pt idx="460">
                  <c:v>7117.1163928230762</c:v>
                </c:pt>
                <c:pt idx="461">
                  <c:v>7117.1163928230762</c:v>
                </c:pt>
                <c:pt idx="462">
                  <c:v>7117.1163928230762</c:v>
                </c:pt>
                <c:pt idx="463">
                  <c:v>7117.1163928230762</c:v>
                </c:pt>
                <c:pt idx="464">
                  <c:v>7117.1163928230762</c:v>
                </c:pt>
                <c:pt idx="465">
                  <c:v>7117.1163928230762</c:v>
                </c:pt>
                <c:pt idx="466">
                  <c:v>7117.1163928230762</c:v>
                </c:pt>
                <c:pt idx="467">
                  <c:v>7117.1163928230762</c:v>
                </c:pt>
                <c:pt idx="468">
                  <c:v>7472.9722124642303</c:v>
                </c:pt>
                <c:pt idx="469">
                  <c:v>7472.9722124642303</c:v>
                </c:pt>
                <c:pt idx="470">
                  <c:v>7472.9722124642303</c:v>
                </c:pt>
                <c:pt idx="471">
                  <c:v>7472.9722124642303</c:v>
                </c:pt>
                <c:pt idx="472">
                  <c:v>7472.9722124642303</c:v>
                </c:pt>
                <c:pt idx="473">
                  <c:v>7472.9722124642303</c:v>
                </c:pt>
                <c:pt idx="474">
                  <c:v>7472.9722124642303</c:v>
                </c:pt>
                <c:pt idx="475">
                  <c:v>7472.9722124642303</c:v>
                </c:pt>
                <c:pt idx="476">
                  <c:v>7472.9722124642303</c:v>
                </c:pt>
                <c:pt idx="477">
                  <c:v>7472.9722124642303</c:v>
                </c:pt>
                <c:pt idx="478">
                  <c:v>7472.9722124642303</c:v>
                </c:pt>
                <c:pt idx="479">
                  <c:v>7472.9722124642303</c:v>
                </c:pt>
                <c:pt idx="480">
                  <c:v>7846.6208230874417</c:v>
                </c:pt>
                <c:pt idx="481">
                  <c:v>7846.6208230874417</c:v>
                </c:pt>
                <c:pt idx="482">
                  <c:v>7846.6208230874417</c:v>
                </c:pt>
                <c:pt idx="483">
                  <c:v>7846.6208230874417</c:v>
                </c:pt>
                <c:pt idx="484">
                  <c:v>7846.6208230874417</c:v>
                </c:pt>
                <c:pt idx="485">
                  <c:v>7846.6208230874417</c:v>
                </c:pt>
                <c:pt idx="486">
                  <c:v>7846.6208230874417</c:v>
                </c:pt>
                <c:pt idx="487">
                  <c:v>7846.6208230874417</c:v>
                </c:pt>
                <c:pt idx="488">
                  <c:v>7846.6208230874417</c:v>
                </c:pt>
                <c:pt idx="489">
                  <c:v>7846.6208230874417</c:v>
                </c:pt>
                <c:pt idx="490">
                  <c:v>7846.6208230874417</c:v>
                </c:pt>
                <c:pt idx="491">
                  <c:v>7846.6208230874417</c:v>
                </c:pt>
                <c:pt idx="492">
                  <c:v>8238.9518642418134</c:v>
                </c:pt>
                <c:pt idx="493">
                  <c:v>8238.9518642418134</c:v>
                </c:pt>
                <c:pt idx="494">
                  <c:v>8238.9518642418134</c:v>
                </c:pt>
                <c:pt idx="495">
                  <c:v>8238.9518642418134</c:v>
                </c:pt>
                <c:pt idx="496">
                  <c:v>8238.9518642418134</c:v>
                </c:pt>
                <c:pt idx="497">
                  <c:v>8238.9518642418134</c:v>
                </c:pt>
                <c:pt idx="498">
                  <c:v>8238.9518642418134</c:v>
                </c:pt>
                <c:pt idx="499">
                  <c:v>8238.9518642418134</c:v>
                </c:pt>
                <c:pt idx="500">
                  <c:v>8238.9518642418134</c:v>
                </c:pt>
                <c:pt idx="501">
                  <c:v>8238.9518642418134</c:v>
                </c:pt>
                <c:pt idx="502">
                  <c:v>8238.9518642418134</c:v>
                </c:pt>
                <c:pt idx="503">
                  <c:v>8238.9518642418134</c:v>
                </c:pt>
                <c:pt idx="504">
                  <c:v>8650.8994574539047</c:v>
                </c:pt>
                <c:pt idx="505">
                  <c:v>8650.8994574539047</c:v>
                </c:pt>
                <c:pt idx="506">
                  <c:v>8650.8994574539047</c:v>
                </c:pt>
                <c:pt idx="507">
                  <c:v>8650.8994574539047</c:v>
                </c:pt>
                <c:pt idx="508">
                  <c:v>8650.8994574539047</c:v>
                </c:pt>
                <c:pt idx="509">
                  <c:v>8650.8994574539047</c:v>
                </c:pt>
                <c:pt idx="510">
                  <c:v>8650.8994574539047</c:v>
                </c:pt>
                <c:pt idx="511">
                  <c:v>8650.8994574539047</c:v>
                </c:pt>
                <c:pt idx="512">
                  <c:v>8650.8994574539047</c:v>
                </c:pt>
                <c:pt idx="513">
                  <c:v>8650.8994574539047</c:v>
                </c:pt>
                <c:pt idx="514">
                  <c:v>8650.8994574539047</c:v>
                </c:pt>
                <c:pt idx="515">
                  <c:v>8650.8994574539047</c:v>
                </c:pt>
                <c:pt idx="516">
                  <c:v>9083.4444303266009</c:v>
                </c:pt>
                <c:pt idx="517">
                  <c:v>9083.4444303266009</c:v>
                </c:pt>
                <c:pt idx="518">
                  <c:v>9083.4444303266009</c:v>
                </c:pt>
                <c:pt idx="519">
                  <c:v>9083.4444303266009</c:v>
                </c:pt>
                <c:pt idx="520">
                  <c:v>9083.4444303266009</c:v>
                </c:pt>
                <c:pt idx="521">
                  <c:v>9083.4444303266009</c:v>
                </c:pt>
                <c:pt idx="522">
                  <c:v>9083.4444303266009</c:v>
                </c:pt>
                <c:pt idx="523">
                  <c:v>9083.4444303266009</c:v>
                </c:pt>
                <c:pt idx="524">
                  <c:v>9083.4444303266009</c:v>
                </c:pt>
                <c:pt idx="525">
                  <c:v>9083.4444303266009</c:v>
                </c:pt>
                <c:pt idx="526">
                  <c:v>9083.4444303266009</c:v>
                </c:pt>
                <c:pt idx="527">
                  <c:v>9083.4444303266009</c:v>
                </c:pt>
                <c:pt idx="528">
                  <c:v>9537.6166518429309</c:v>
                </c:pt>
                <c:pt idx="529">
                  <c:v>9537.6166518429309</c:v>
                </c:pt>
                <c:pt idx="530">
                  <c:v>9537.6166518429309</c:v>
                </c:pt>
                <c:pt idx="531">
                  <c:v>9537.6166518429309</c:v>
                </c:pt>
                <c:pt idx="532">
                  <c:v>9537.6166518429309</c:v>
                </c:pt>
                <c:pt idx="533">
                  <c:v>9537.6166518429309</c:v>
                </c:pt>
                <c:pt idx="534">
                  <c:v>9537.6166518429309</c:v>
                </c:pt>
                <c:pt idx="535">
                  <c:v>9537.6166518429309</c:v>
                </c:pt>
                <c:pt idx="536">
                  <c:v>9537.6166518429309</c:v>
                </c:pt>
                <c:pt idx="537">
                  <c:v>9537.6166518429309</c:v>
                </c:pt>
                <c:pt idx="538">
                  <c:v>9537.6166518429309</c:v>
                </c:pt>
                <c:pt idx="539">
                  <c:v>9537.6166518429309</c:v>
                </c:pt>
                <c:pt idx="540">
                  <c:v>10014.497484435078</c:v>
                </c:pt>
                <c:pt idx="541">
                  <c:v>10014.497484435078</c:v>
                </c:pt>
                <c:pt idx="542">
                  <c:v>10014.497484435078</c:v>
                </c:pt>
                <c:pt idx="543">
                  <c:v>10014.497484435078</c:v>
                </c:pt>
                <c:pt idx="544">
                  <c:v>10014.497484435078</c:v>
                </c:pt>
                <c:pt idx="545">
                  <c:v>10014.497484435078</c:v>
                </c:pt>
                <c:pt idx="546">
                  <c:v>10014.497484435078</c:v>
                </c:pt>
                <c:pt idx="547">
                  <c:v>10014.497484435078</c:v>
                </c:pt>
                <c:pt idx="548">
                  <c:v>10014.497484435078</c:v>
                </c:pt>
                <c:pt idx="549">
                  <c:v>10014.497484435078</c:v>
                </c:pt>
                <c:pt idx="550">
                  <c:v>10014.497484435078</c:v>
                </c:pt>
                <c:pt idx="551">
                  <c:v>10014.497484435078</c:v>
                </c:pt>
                <c:pt idx="552">
                  <c:v>10515.222358656833</c:v>
                </c:pt>
                <c:pt idx="553">
                  <c:v>10515.222358656833</c:v>
                </c:pt>
                <c:pt idx="554">
                  <c:v>10515.222358656833</c:v>
                </c:pt>
                <c:pt idx="555">
                  <c:v>10515.222358656833</c:v>
                </c:pt>
                <c:pt idx="556">
                  <c:v>10515.222358656833</c:v>
                </c:pt>
                <c:pt idx="557">
                  <c:v>10515.222358656833</c:v>
                </c:pt>
                <c:pt idx="558">
                  <c:v>10515.222358656833</c:v>
                </c:pt>
                <c:pt idx="559">
                  <c:v>10515.222358656833</c:v>
                </c:pt>
                <c:pt idx="560">
                  <c:v>10515.222358656833</c:v>
                </c:pt>
                <c:pt idx="561">
                  <c:v>10515.222358656833</c:v>
                </c:pt>
                <c:pt idx="562">
                  <c:v>10515.222358656833</c:v>
                </c:pt>
                <c:pt idx="563">
                  <c:v>10515.222358656833</c:v>
                </c:pt>
                <c:pt idx="564">
                  <c:v>11040.983476589674</c:v>
                </c:pt>
                <c:pt idx="565">
                  <c:v>11040.983476589674</c:v>
                </c:pt>
                <c:pt idx="566">
                  <c:v>11040.983476589674</c:v>
                </c:pt>
                <c:pt idx="567">
                  <c:v>11040.983476589674</c:v>
                </c:pt>
                <c:pt idx="568">
                  <c:v>11040.983476589674</c:v>
                </c:pt>
                <c:pt idx="569">
                  <c:v>11040.983476589674</c:v>
                </c:pt>
                <c:pt idx="570">
                  <c:v>11040.983476589674</c:v>
                </c:pt>
                <c:pt idx="571">
                  <c:v>11040.983476589674</c:v>
                </c:pt>
                <c:pt idx="572">
                  <c:v>11040.983476589674</c:v>
                </c:pt>
                <c:pt idx="573">
                  <c:v>11040.983476589674</c:v>
                </c:pt>
                <c:pt idx="574">
                  <c:v>11040.983476589674</c:v>
                </c:pt>
                <c:pt idx="575">
                  <c:v>11040.983476589674</c:v>
                </c:pt>
                <c:pt idx="576">
                  <c:v>11593.032650419158</c:v>
                </c:pt>
                <c:pt idx="577">
                  <c:v>11593.032650419158</c:v>
                </c:pt>
                <c:pt idx="578">
                  <c:v>11593.032650419158</c:v>
                </c:pt>
                <c:pt idx="579">
                  <c:v>11593.032650419158</c:v>
                </c:pt>
                <c:pt idx="580">
                  <c:v>11593.032650419158</c:v>
                </c:pt>
                <c:pt idx="581">
                  <c:v>11593.032650419158</c:v>
                </c:pt>
                <c:pt idx="582">
                  <c:v>11593.032650419158</c:v>
                </c:pt>
                <c:pt idx="583">
                  <c:v>11593.032650419158</c:v>
                </c:pt>
                <c:pt idx="584">
                  <c:v>11593.032650419158</c:v>
                </c:pt>
                <c:pt idx="585">
                  <c:v>11593.032650419158</c:v>
                </c:pt>
                <c:pt idx="586">
                  <c:v>11593.032650419158</c:v>
                </c:pt>
                <c:pt idx="587">
                  <c:v>11593.032650419158</c:v>
                </c:pt>
                <c:pt idx="588">
                  <c:v>12172.684282940116</c:v>
                </c:pt>
                <c:pt idx="589">
                  <c:v>12172.684282940116</c:v>
                </c:pt>
                <c:pt idx="590">
                  <c:v>12172.684282940116</c:v>
                </c:pt>
                <c:pt idx="591">
                  <c:v>12172.684282940116</c:v>
                </c:pt>
                <c:pt idx="592">
                  <c:v>12172.684282940116</c:v>
                </c:pt>
                <c:pt idx="593">
                  <c:v>12172.684282940116</c:v>
                </c:pt>
                <c:pt idx="594">
                  <c:v>12172.684282940116</c:v>
                </c:pt>
                <c:pt idx="595">
                  <c:v>12172.684282940116</c:v>
                </c:pt>
                <c:pt idx="596">
                  <c:v>12172.684282940116</c:v>
                </c:pt>
                <c:pt idx="597">
                  <c:v>12172.684282940116</c:v>
                </c:pt>
                <c:pt idx="598">
                  <c:v>12172.684282940116</c:v>
                </c:pt>
                <c:pt idx="599">
                  <c:v>12172.684282940116</c:v>
                </c:pt>
                <c:pt idx="600">
                  <c:v>12781.318497087123</c:v>
                </c:pt>
                <c:pt idx="601">
                  <c:v>12781.318497087123</c:v>
                </c:pt>
                <c:pt idx="602">
                  <c:v>12781.318497087123</c:v>
                </c:pt>
                <c:pt idx="603">
                  <c:v>12781.318497087123</c:v>
                </c:pt>
                <c:pt idx="604">
                  <c:v>12781.318497087123</c:v>
                </c:pt>
                <c:pt idx="605">
                  <c:v>12781.318497087123</c:v>
                </c:pt>
                <c:pt idx="606">
                  <c:v>12781.318497087123</c:v>
                </c:pt>
                <c:pt idx="607">
                  <c:v>12781.318497087123</c:v>
                </c:pt>
                <c:pt idx="608">
                  <c:v>12781.318497087123</c:v>
                </c:pt>
                <c:pt idx="609">
                  <c:v>12781.318497087123</c:v>
                </c:pt>
                <c:pt idx="610">
                  <c:v>12781.318497087123</c:v>
                </c:pt>
                <c:pt idx="611">
                  <c:v>12781.318497087123</c:v>
                </c:pt>
                <c:pt idx="612">
                  <c:v>13420.384421941479</c:v>
                </c:pt>
                <c:pt idx="613">
                  <c:v>13420.384421941479</c:v>
                </c:pt>
                <c:pt idx="614">
                  <c:v>13420.384421941479</c:v>
                </c:pt>
                <c:pt idx="615">
                  <c:v>13420.384421941479</c:v>
                </c:pt>
                <c:pt idx="616">
                  <c:v>13420.384421941479</c:v>
                </c:pt>
                <c:pt idx="617">
                  <c:v>13420.384421941479</c:v>
                </c:pt>
                <c:pt idx="618">
                  <c:v>13420.384421941479</c:v>
                </c:pt>
                <c:pt idx="619">
                  <c:v>13420.384421941479</c:v>
                </c:pt>
                <c:pt idx="620">
                  <c:v>13420.384421941479</c:v>
                </c:pt>
                <c:pt idx="621">
                  <c:v>13420.384421941479</c:v>
                </c:pt>
                <c:pt idx="622">
                  <c:v>13420.384421941479</c:v>
                </c:pt>
                <c:pt idx="623">
                  <c:v>13420.384421941479</c:v>
                </c:pt>
                <c:pt idx="624">
                  <c:v>14091.403643038553</c:v>
                </c:pt>
                <c:pt idx="625">
                  <c:v>14091.403643038553</c:v>
                </c:pt>
                <c:pt idx="626">
                  <c:v>14091.403643038553</c:v>
                </c:pt>
                <c:pt idx="627">
                  <c:v>14091.403643038553</c:v>
                </c:pt>
                <c:pt idx="628">
                  <c:v>14091.403643038553</c:v>
                </c:pt>
                <c:pt idx="629">
                  <c:v>14091.403643038553</c:v>
                </c:pt>
                <c:pt idx="630">
                  <c:v>14091.403643038553</c:v>
                </c:pt>
                <c:pt idx="631">
                  <c:v>14091.403643038553</c:v>
                </c:pt>
                <c:pt idx="632">
                  <c:v>14091.403643038553</c:v>
                </c:pt>
                <c:pt idx="633">
                  <c:v>14091.403643038553</c:v>
                </c:pt>
                <c:pt idx="634">
                  <c:v>14091.403643038553</c:v>
                </c:pt>
                <c:pt idx="635">
                  <c:v>14091.403643038553</c:v>
                </c:pt>
                <c:pt idx="636">
                  <c:v>14795.973825190482</c:v>
                </c:pt>
                <c:pt idx="637">
                  <c:v>14795.973825190482</c:v>
                </c:pt>
                <c:pt idx="638">
                  <c:v>14795.973825190482</c:v>
                </c:pt>
                <c:pt idx="639">
                  <c:v>14795.973825190482</c:v>
                </c:pt>
                <c:pt idx="640">
                  <c:v>14795.973825190482</c:v>
                </c:pt>
                <c:pt idx="641">
                  <c:v>14795.973825190482</c:v>
                </c:pt>
                <c:pt idx="642">
                  <c:v>14795.973825190482</c:v>
                </c:pt>
                <c:pt idx="643">
                  <c:v>14795.973825190482</c:v>
                </c:pt>
                <c:pt idx="644">
                  <c:v>14795.973825190482</c:v>
                </c:pt>
                <c:pt idx="645">
                  <c:v>14795.973825190482</c:v>
                </c:pt>
                <c:pt idx="646">
                  <c:v>14795.973825190482</c:v>
                </c:pt>
                <c:pt idx="647">
                  <c:v>14795.973825190482</c:v>
                </c:pt>
                <c:pt idx="648">
                  <c:v>15535.772516450006</c:v>
                </c:pt>
                <c:pt idx="649">
                  <c:v>15535.772516450006</c:v>
                </c:pt>
                <c:pt idx="650">
                  <c:v>15535.772516450006</c:v>
                </c:pt>
                <c:pt idx="651">
                  <c:v>15535.772516450006</c:v>
                </c:pt>
                <c:pt idx="652">
                  <c:v>15535.772516450006</c:v>
                </c:pt>
                <c:pt idx="653">
                  <c:v>15535.772516450006</c:v>
                </c:pt>
                <c:pt idx="654">
                  <c:v>15535.772516450006</c:v>
                </c:pt>
                <c:pt idx="655">
                  <c:v>15535.772516450006</c:v>
                </c:pt>
                <c:pt idx="656">
                  <c:v>15535.772516450006</c:v>
                </c:pt>
                <c:pt idx="657">
                  <c:v>15535.772516450006</c:v>
                </c:pt>
                <c:pt idx="658">
                  <c:v>15535.772516450006</c:v>
                </c:pt>
                <c:pt idx="659">
                  <c:v>15535.772516450006</c:v>
                </c:pt>
                <c:pt idx="660">
                  <c:v>16312.561142272507</c:v>
                </c:pt>
                <c:pt idx="661">
                  <c:v>16312.561142272507</c:v>
                </c:pt>
                <c:pt idx="662">
                  <c:v>16312.561142272507</c:v>
                </c:pt>
                <c:pt idx="663">
                  <c:v>16312.561142272507</c:v>
                </c:pt>
                <c:pt idx="664">
                  <c:v>16312.561142272507</c:v>
                </c:pt>
                <c:pt idx="665">
                  <c:v>16312.561142272507</c:v>
                </c:pt>
                <c:pt idx="666">
                  <c:v>16312.561142272507</c:v>
                </c:pt>
                <c:pt idx="667">
                  <c:v>16312.561142272507</c:v>
                </c:pt>
                <c:pt idx="668">
                  <c:v>16312.561142272507</c:v>
                </c:pt>
                <c:pt idx="669">
                  <c:v>16312.561142272507</c:v>
                </c:pt>
                <c:pt idx="670">
                  <c:v>16312.561142272507</c:v>
                </c:pt>
                <c:pt idx="671">
                  <c:v>16312.561142272507</c:v>
                </c:pt>
                <c:pt idx="672">
                  <c:v>17128.189199386132</c:v>
                </c:pt>
                <c:pt idx="673">
                  <c:v>17128.189199386132</c:v>
                </c:pt>
                <c:pt idx="674">
                  <c:v>17128.189199386132</c:v>
                </c:pt>
                <c:pt idx="675">
                  <c:v>17128.189199386132</c:v>
                </c:pt>
                <c:pt idx="676">
                  <c:v>17128.189199386132</c:v>
                </c:pt>
                <c:pt idx="677">
                  <c:v>17128.189199386132</c:v>
                </c:pt>
                <c:pt idx="678">
                  <c:v>17128.189199386132</c:v>
                </c:pt>
                <c:pt idx="679">
                  <c:v>17128.189199386132</c:v>
                </c:pt>
                <c:pt idx="680">
                  <c:v>17128.189199386132</c:v>
                </c:pt>
                <c:pt idx="681">
                  <c:v>17128.189199386132</c:v>
                </c:pt>
                <c:pt idx="682">
                  <c:v>17128.189199386132</c:v>
                </c:pt>
                <c:pt idx="683">
                  <c:v>17128.189199386132</c:v>
                </c:pt>
                <c:pt idx="684">
                  <c:v>18327.162443343161</c:v>
                </c:pt>
                <c:pt idx="685">
                  <c:v>18327.162443343161</c:v>
                </c:pt>
                <c:pt idx="686">
                  <c:v>18327.162443343161</c:v>
                </c:pt>
                <c:pt idx="687">
                  <c:v>18327.162443343161</c:v>
                </c:pt>
                <c:pt idx="688">
                  <c:v>18327.162443343161</c:v>
                </c:pt>
                <c:pt idx="689">
                  <c:v>18327.162443343161</c:v>
                </c:pt>
                <c:pt idx="690">
                  <c:v>18327.162443343161</c:v>
                </c:pt>
                <c:pt idx="691">
                  <c:v>18327.162443343161</c:v>
                </c:pt>
                <c:pt idx="692">
                  <c:v>18327.162443343161</c:v>
                </c:pt>
                <c:pt idx="693">
                  <c:v>18327.162443343161</c:v>
                </c:pt>
                <c:pt idx="694">
                  <c:v>18327.162443343161</c:v>
                </c:pt>
                <c:pt idx="695">
                  <c:v>18327.162443343161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DBB-4AF4-B7A8-E004550C3518}"/>
            </c:ext>
          </c:extLst>
        </c:ser>
        <c:ser>
          <c:idx val="9"/>
          <c:order val="8"/>
          <c:tx>
            <c:v>High Range</c:v>
          </c:tx>
          <c:spPr>
            <a:ln>
              <a:prstDash val="dash"/>
            </a:ln>
          </c:spPr>
          <c:marker>
            <c:symbol val="none"/>
          </c:marker>
          <c:val>
            <c:numRef>
              <c:f>Sheet2!$D$9:$ZW$9</c:f>
              <c:numCache>
                <c:formatCode>_("$"* #,##0_);_("$"* \(#,##0\);_("$"* "-"??_);_(@_)</c:formatCode>
                <c:ptCount val="696"/>
                <c:pt idx="0">
                  <c:v>3470.649504203448</c:v>
                </c:pt>
                <c:pt idx="1">
                  <c:v>3470.6495042034503</c:v>
                </c:pt>
                <c:pt idx="2">
                  <c:v>3470.6495042034503</c:v>
                </c:pt>
                <c:pt idx="3">
                  <c:v>3470.6495042034503</c:v>
                </c:pt>
                <c:pt idx="4">
                  <c:v>3470.6495042034503</c:v>
                </c:pt>
                <c:pt idx="5">
                  <c:v>3470.6495042034503</c:v>
                </c:pt>
                <c:pt idx="6">
                  <c:v>3470.6495042034503</c:v>
                </c:pt>
                <c:pt idx="7">
                  <c:v>3470.6495042034503</c:v>
                </c:pt>
                <c:pt idx="8">
                  <c:v>3470.6495042034503</c:v>
                </c:pt>
                <c:pt idx="9">
                  <c:v>3470.6495042034503</c:v>
                </c:pt>
                <c:pt idx="10">
                  <c:v>3470.6495042034503</c:v>
                </c:pt>
                <c:pt idx="11">
                  <c:v>3470.6495042034503</c:v>
                </c:pt>
                <c:pt idx="12">
                  <c:v>3644.1819794136231</c:v>
                </c:pt>
                <c:pt idx="13">
                  <c:v>3644.1819794136231</c:v>
                </c:pt>
                <c:pt idx="14">
                  <c:v>3644.1819794136231</c:v>
                </c:pt>
                <c:pt idx="15">
                  <c:v>3644.1819794136231</c:v>
                </c:pt>
                <c:pt idx="16">
                  <c:v>3644.1819794136231</c:v>
                </c:pt>
                <c:pt idx="17">
                  <c:v>3644.1819794136231</c:v>
                </c:pt>
                <c:pt idx="18">
                  <c:v>3644.1819794136231</c:v>
                </c:pt>
                <c:pt idx="19">
                  <c:v>3644.1819794136231</c:v>
                </c:pt>
                <c:pt idx="20">
                  <c:v>3644.1819794136231</c:v>
                </c:pt>
                <c:pt idx="21">
                  <c:v>3644.1819794136231</c:v>
                </c:pt>
                <c:pt idx="22">
                  <c:v>3644.1819794136231</c:v>
                </c:pt>
                <c:pt idx="23">
                  <c:v>3644.1819794136231</c:v>
                </c:pt>
                <c:pt idx="24">
                  <c:v>3826.3910783843044</c:v>
                </c:pt>
                <c:pt idx="25">
                  <c:v>3826.3910783843044</c:v>
                </c:pt>
                <c:pt idx="26">
                  <c:v>3826.3910783843044</c:v>
                </c:pt>
                <c:pt idx="27">
                  <c:v>3826.3910783843044</c:v>
                </c:pt>
                <c:pt idx="28">
                  <c:v>3826.3910783843044</c:v>
                </c:pt>
                <c:pt idx="29">
                  <c:v>3826.3910783843044</c:v>
                </c:pt>
                <c:pt idx="30">
                  <c:v>3826.3910783843044</c:v>
                </c:pt>
                <c:pt idx="31">
                  <c:v>3826.3910783843044</c:v>
                </c:pt>
                <c:pt idx="32">
                  <c:v>3826.3910783843044</c:v>
                </c:pt>
                <c:pt idx="33">
                  <c:v>3826.3910783843044</c:v>
                </c:pt>
                <c:pt idx="34">
                  <c:v>3826.3910783843044</c:v>
                </c:pt>
                <c:pt idx="35">
                  <c:v>3826.3910783843044</c:v>
                </c:pt>
                <c:pt idx="36">
                  <c:v>4017.7106323035196</c:v>
                </c:pt>
                <c:pt idx="37">
                  <c:v>4017.7106323035196</c:v>
                </c:pt>
                <c:pt idx="38">
                  <c:v>4017.7106323035196</c:v>
                </c:pt>
                <c:pt idx="39">
                  <c:v>4017.7106323035196</c:v>
                </c:pt>
                <c:pt idx="40">
                  <c:v>4017.7106323035196</c:v>
                </c:pt>
                <c:pt idx="41">
                  <c:v>4017.7106323035196</c:v>
                </c:pt>
                <c:pt idx="42">
                  <c:v>4017.7106323035196</c:v>
                </c:pt>
                <c:pt idx="43">
                  <c:v>4017.7106323035196</c:v>
                </c:pt>
                <c:pt idx="44">
                  <c:v>4017.7106323035196</c:v>
                </c:pt>
                <c:pt idx="45">
                  <c:v>4017.7106323035196</c:v>
                </c:pt>
                <c:pt idx="46">
                  <c:v>4017.7106323035196</c:v>
                </c:pt>
                <c:pt idx="47">
                  <c:v>4017.7106323035196</c:v>
                </c:pt>
                <c:pt idx="48">
                  <c:v>4218.5961639186962</c:v>
                </c:pt>
                <c:pt idx="49">
                  <c:v>4218.5961639186962</c:v>
                </c:pt>
                <c:pt idx="50">
                  <c:v>4218.5961639186962</c:v>
                </c:pt>
                <c:pt idx="51">
                  <c:v>4218.5961639186962</c:v>
                </c:pt>
                <c:pt idx="52">
                  <c:v>4218.5961639186962</c:v>
                </c:pt>
                <c:pt idx="53">
                  <c:v>4218.5961639186962</c:v>
                </c:pt>
                <c:pt idx="54">
                  <c:v>4218.5961639186962</c:v>
                </c:pt>
                <c:pt idx="55">
                  <c:v>4218.5961639186962</c:v>
                </c:pt>
                <c:pt idx="56">
                  <c:v>4218.5961639186962</c:v>
                </c:pt>
                <c:pt idx="57">
                  <c:v>4218.5961639186962</c:v>
                </c:pt>
                <c:pt idx="58">
                  <c:v>4218.5961639186962</c:v>
                </c:pt>
                <c:pt idx="59">
                  <c:v>4218.5961639186962</c:v>
                </c:pt>
                <c:pt idx="60">
                  <c:v>4429.5259721146313</c:v>
                </c:pt>
                <c:pt idx="61">
                  <c:v>4429.5259721146313</c:v>
                </c:pt>
                <c:pt idx="62">
                  <c:v>4429.5259721146313</c:v>
                </c:pt>
                <c:pt idx="63">
                  <c:v>4429.5259721146313</c:v>
                </c:pt>
                <c:pt idx="64">
                  <c:v>4429.5259721146313</c:v>
                </c:pt>
                <c:pt idx="65">
                  <c:v>4429.5259721146313</c:v>
                </c:pt>
                <c:pt idx="66">
                  <c:v>4429.5259721146313</c:v>
                </c:pt>
                <c:pt idx="67">
                  <c:v>4429.5259721146313</c:v>
                </c:pt>
                <c:pt idx="68">
                  <c:v>4429.5259721146313</c:v>
                </c:pt>
                <c:pt idx="69">
                  <c:v>4429.5259721146313</c:v>
                </c:pt>
                <c:pt idx="70">
                  <c:v>4429.5259721146313</c:v>
                </c:pt>
                <c:pt idx="71">
                  <c:v>4429.5259721146313</c:v>
                </c:pt>
                <c:pt idx="72">
                  <c:v>4651.0022707203634</c:v>
                </c:pt>
                <c:pt idx="73">
                  <c:v>4651.0022707203634</c:v>
                </c:pt>
                <c:pt idx="74">
                  <c:v>4651.0022707203634</c:v>
                </c:pt>
                <c:pt idx="75">
                  <c:v>4651.0022707203634</c:v>
                </c:pt>
                <c:pt idx="76">
                  <c:v>4651.0022707203634</c:v>
                </c:pt>
                <c:pt idx="77">
                  <c:v>4651.0022707203634</c:v>
                </c:pt>
                <c:pt idx="78">
                  <c:v>4651.0022707203634</c:v>
                </c:pt>
                <c:pt idx="79">
                  <c:v>4651.0022707203634</c:v>
                </c:pt>
                <c:pt idx="80">
                  <c:v>4651.0022707203634</c:v>
                </c:pt>
                <c:pt idx="81">
                  <c:v>4651.0022707203634</c:v>
                </c:pt>
                <c:pt idx="82">
                  <c:v>4651.0022707203634</c:v>
                </c:pt>
                <c:pt idx="83">
                  <c:v>4651.0022707203634</c:v>
                </c:pt>
                <c:pt idx="84">
                  <c:v>4883.5523842563816</c:v>
                </c:pt>
                <c:pt idx="85">
                  <c:v>4883.5523842563816</c:v>
                </c:pt>
                <c:pt idx="86">
                  <c:v>4883.5523842563816</c:v>
                </c:pt>
                <c:pt idx="87">
                  <c:v>4883.5523842563816</c:v>
                </c:pt>
                <c:pt idx="88">
                  <c:v>4883.5523842563816</c:v>
                </c:pt>
                <c:pt idx="89">
                  <c:v>4883.5523842563816</c:v>
                </c:pt>
                <c:pt idx="90">
                  <c:v>4883.5523842563816</c:v>
                </c:pt>
                <c:pt idx="91">
                  <c:v>4883.5523842563816</c:v>
                </c:pt>
                <c:pt idx="92">
                  <c:v>4883.5523842563816</c:v>
                </c:pt>
                <c:pt idx="93">
                  <c:v>4883.5523842563816</c:v>
                </c:pt>
                <c:pt idx="94">
                  <c:v>4883.5523842563816</c:v>
                </c:pt>
                <c:pt idx="95">
                  <c:v>4883.5523842563816</c:v>
                </c:pt>
                <c:pt idx="96">
                  <c:v>5127.7300034692007</c:v>
                </c:pt>
                <c:pt idx="97">
                  <c:v>5127.7300034692007</c:v>
                </c:pt>
                <c:pt idx="98">
                  <c:v>5127.7300034692007</c:v>
                </c:pt>
                <c:pt idx="99">
                  <c:v>5127.7300034692007</c:v>
                </c:pt>
                <c:pt idx="100">
                  <c:v>5127.7300034692007</c:v>
                </c:pt>
                <c:pt idx="101">
                  <c:v>5127.7300034692007</c:v>
                </c:pt>
                <c:pt idx="102">
                  <c:v>5127.7300034692007</c:v>
                </c:pt>
                <c:pt idx="103">
                  <c:v>5127.7300034692007</c:v>
                </c:pt>
                <c:pt idx="104">
                  <c:v>5127.7300034692007</c:v>
                </c:pt>
                <c:pt idx="105">
                  <c:v>5127.7300034692007</c:v>
                </c:pt>
                <c:pt idx="106">
                  <c:v>5127.7300034692007</c:v>
                </c:pt>
                <c:pt idx="107">
                  <c:v>5127.7300034692007</c:v>
                </c:pt>
                <c:pt idx="108">
                  <c:v>5384.1165036426619</c:v>
                </c:pt>
                <c:pt idx="109">
                  <c:v>5384.1165036426619</c:v>
                </c:pt>
                <c:pt idx="110">
                  <c:v>5384.1165036426619</c:v>
                </c:pt>
                <c:pt idx="111">
                  <c:v>5384.1165036426619</c:v>
                </c:pt>
                <c:pt idx="112">
                  <c:v>5384.1165036426619</c:v>
                </c:pt>
                <c:pt idx="113">
                  <c:v>5384.1165036426619</c:v>
                </c:pt>
                <c:pt idx="114">
                  <c:v>5384.1165036426619</c:v>
                </c:pt>
                <c:pt idx="115">
                  <c:v>5384.1165036426619</c:v>
                </c:pt>
                <c:pt idx="116">
                  <c:v>5384.1165036426619</c:v>
                </c:pt>
                <c:pt idx="117">
                  <c:v>5384.1165036426619</c:v>
                </c:pt>
                <c:pt idx="118">
                  <c:v>5384.1165036426619</c:v>
                </c:pt>
                <c:pt idx="119">
                  <c:v>5384.1165036426619</c:v>
                </c:pt>
                <c:pt idx="120">
                  <c:v>5653.3223288247946</c:v>
                </c:pt>
                <c:pt idx="121">
                  <c:v>5653.3223288247946</c:v>
                </c:pt>
                <c:pt idx="122">
                  <c:v>5653.3223288247946</c:v>
                </c:pt>
                <c:pt idx="123">
                  <c:v>5653.3223288247946</c:v>
                </c:pt>
                <c:pt idx="124">
                  <c:v>5653.3223288247946</c:v>
                </c:pt>
                <c:pt idx="125">
                  <c:v>5653.3223288247946</c:v>
                </c:pt>
                <c:pt idx="126">
                  <c:v>5653.3223288247946</c:v>
                </c:pt>
                <c:pt idx="127">
                  <c:v>5653.3223288247946</c:v>
                </c:pt>
                <c:pt idx="128">
                  <c:v>5653.3223288247946</c:v>
                </c:pt>
                <c:pt idx="129">
                  <c:v>5653.3223288247946</c:v>
                </c:pt>
                <c:pt idx="130">
                  <c:v>5653.3223288247946</c:v>
                </c:pt>
                <c:pt idx="131">
                  <c:v>5653.3223288247946</c:v>
                </c:pt>
                <c:pt idx="132">
                  <c:v>5935.9884452660344</c:v>
                </c:pt>
                <c:pt idx="133">
                  <c:v>5935.9884452660344</c:v>
                </c:pt>
                <c:pt idx="134">
                  <c:v>5935.9884452660344</c:v>
                </c:pt>
                <c:pt idx="135">
                  <c:v>5935.9884452660344</c:v>
                </c:pt>
                <c:pt idx="136">
                  <c:v>5935.9884452660344</c:v>
                </c:pt>
                <c:pt idx="137">
                  <c:v>5935.9884452660344</c:v>
                </c:pt>
                <c:pt idx="138">
                  <c:v>5935.9884452660344</c:v>
                </c:pt>
                <c:pt idx="139">
                  <c:v>5935.9884452660344</c:v>
                </c:pt>
                <c:pt idx="140">
                  <c:v>5935.9884452660344</c:v>
                </c:pt>
                <c:pt idx="141">
                  <c:v>5935.9884452660344</c:v>
                </c:pt>
                <c:pt idx="142">
                  <c:v>5935.9884452660344</c:v>
                </c:pt>
                <c:pt idx="143">
                  <c:v>5935.9884452660344</c:v>
                </c:pt>
                <c:pt idx="144">
                  <c:v>6232.7878675293368</c:v>
                </c:pt>
                <c:pt idx="145">
                  <c:v>6232.7878675293368</c:v>
                </c:pt>
                <c:pt idx="146">
                  <c:v>6232.7878675293368</c:v>
                </c:pt>
                <c:pt idx="147">
                  <c:v>6232.7878675293368</c:v>
                </c:pt>
                <c:pt idx="148">
                  <c:v>6232.7878675293368</c:v>
                </c:pt>
                <c:pt idx="149">
                  <c:v>6232.7878675293368</c:v>
                </c:pt>
                <c:pt idx="150">
                  <c:v>6232.7878675293368</c:v>
                </c:pt>
                <c:pt idx="151">
                  <c:v>6232.7878675293368</c:v>
                </c:pt>
                <c:pt idx="152">
                  <c:v>6232.7878675293368</c:v>
                </c:pt>
                <c:pt idx="153">
                  <c:v>6232.7878675293368</c:v>
                </c:pt>
                <c:pt idx="154">
                  <c:v>6232.7878675293368</c:v>
                </c:pt>
                <c:pt idx="155">
                  <c:v>6232.7878675293368</c:v>
                </c:pt>
                <c:pt idx="156">
                  <c:v>6544.4272609058044</c:v>
                </c:pt>
                <c:pt idx="157">
                  <c:v>6544.4272609058044</c:v>
                </c:pt>
                <c:pt idx="158">
                  <c:v>6544.4272609058044</c:v>
                </c:pt>
                <c:pt idx="159">
                  <c:v>6544.4272609058044</c:v>
                </c:pt>
                <c:pt idx="160">
                  <c:v>6544.4272609058044</c:v>
                </c:pt>
                <c:pt idx="161">
                  <c:v>6544.4272609058044</c:v>
                </c:pt>
                <c:pt idx="162">
                  <c:v>6544.4272609058044</c:v>
                </c:pt>
                <c:pt idx="163">
                  <c:v>6544.4272609058044</c:v>
                </c:pt>
                <c:pt idx="164">
                  <c:v>6544.4272609058044</c:v>
                </c:pt>
                <c:pt idx="165">
                  <c:v>6544.4272609058044</c:v>
                </c:pt>
                <c:pt idx="166">
                  <c:v>6544.4272609058044</c:v>
                </c:pt>
                <c:pt idx="167">
                  <c:v>6544.4272609058044</c:v>
                </c:pt>
                <c:pt idx="168">
                  <c:v>6871.648623951095</c:v>
                </c:pt>
                <c:pt idx="169">
                  <c:v>6871.648623951095</c:v>
                </c:pt>
                <c:pt idx="170">
                  <c:v>6871.648623951095</c:v>
                </c:pt>
                <c:pt idx="171">
                  <c:v>6871.648623951095</c:v>
                </c:pt>
                <c:pt idx="172">
                  <c:v>6871.648623951095</c:v>
                </c:pt>
                <c:pt idx="173">
                  <c:v>6871.648623951095</c:v>
                </c:pt>
                <c:pt idx="174">
                  <c:v>6871.648623951095</c:v>
                </c:pt>
                <c:pt idx="175">
                  <c:v>6871.648623951095</c:v>
                </c:pt>
                <c:pt idx="176">
                  <c:v>6871.648623951095</c:v>
                </c:pt>
                <c:pt idx="177">
                  <c:v>6871.648623951095</c:v>
                </c:pt>
                <c:pt idx="178">
                  <c:v>6871.648623951095</c:v>
                </c:pt>
                <c:pt idx="179">
                  <c:v>6871.648623951095</c:v>
                </c:pt>
                <c:pt idx="180">
                  <c:v>7215.2310551486498</c:v>
                </c:pt>
                <c:pt idx="181">
                  <c:v>7215.2310551486498</c:v>
                </c:pt>
                <c:pt idx="182">
                  <c:v>7215.2310551486498</c:v>
                </c:pt>
                <c:pt idx="183">
                  <c:v>7215.2310551486498</c:v>
                </c:pt>
                <c:pt idx="184">
                  <c:v>7215.2310551486498</c:v>
                </c:pt>
                <c:pt idx="185">
                  <c:v>7215.2310551486498</c:v>
                </c:pt>
                <c:pt idx="186">
                  <c:v>7215.2310551486498</c:v>
                </c:pt>
                <c:pt idx="187">
                  <c:v>7215.2310551486498</c:v>
                </c:pt>
                <c:pt idx="188">
                  <c:v>7215.2310551486498</c:v>
                </c:pt>
                <c:pt idx="189">
                  <c:v>7215.2310551486498</c:v>
                </c:pt>
                <c:pt idx="190">
                  <c:v>7215.2310551486498</c:v>
                </c:pt>
                <c:pt idx="191">
                  <c:v>7215.2310551486498</c:v>
                </c:pt>
                <c:pt idx="192">
                  <c:v>7575.9926079060824</c:v>
                </c:pt>
                <c:pt idx="193">
                  <c:v>7575.9926079060824</c:v>
                </c:pt>
                <c:pt idx="194">
                  <c:v>7575.9926079060824</c:v>
                </c:pt>
                <c:pt idx="195">
                  <c:v>7575.9926079060824</c:v>
                </c:pt>
                <c:pt idx="196">
                  <c:v>7575.9926079060824</c:v>
                </c:pt>
                <c:pt idx="197">
                  <c:v>7575.9926079060824</c:v>
                </c:pt>
                <c:pt idx="198">
                  <c:v>7575.9926079060824</c:v>
                </c:pt>
                <c:pt idx="199">
                  <c:v>7575.9926079060824</c:v>
                </c:pt>
                <c:pt idx="200">
                  <c:v>7575.9926079060824</c:v>
                </c:pt>
                <c:pt idx="201">
                  <c:v>7575.9926079060824</c:v>
                </c:pt>
                <c:pt idx="202">
                  <c:v>7575.9926079060824</c:v>
                </c:pt>
                <c:pt idx="203">
                  <c:v>7575.9926079060824</c:v>
                </c:pt>
                <c:pt idx="204">
                  <c:v>7954.7922383013874</c:v>
                </c:pt>
                <c:pt idx="205">
                  <c:v>7954.7922383013874</c:v>
                </c:pt>
                <c:pt idx="206">
                  <c:v>7954.7922383013874</c:v>
                </c:pt>
                <c:pt idx="207">
                  <c:v>7954.7922383013874</c:v>
                </c:pt>
                <c:pt idx="208">
                  <c:v>7954.7922383013874</c:v>
                </c:pt>
                <c:pt idx="209">
                  <c:v>7954.7922383013874</c:v>
                </c:pt>
                <c:pt idx="210">
                  <c:v>7954.7922383013874</c:v>
                </c:pt>
                <c:pt idx="211">
                  <c:v>7954.7922383013874</c:v>
                </c:pt>
                <c:pt idx="212">
                  <c:v>7954.7922383013874</c:v>
                </c:pt>
                <c:pt idx="213">
                  <c:v>7954.7922383013874</c:v>
                </c:pt>
                <c:pt idx="214">
                  <c:v>7954.7922383013874</c:v>
                </c:pt>
                <c:pt idx="215">
                  <c:v>7954.7922383013874</c:v>
                </c:pt>
                <c:pt idx="216">
                  <c:v>8352.5318502164573</c:v>
                </c:pt>
                <c:pt idx="217">
                  <c:v>8352.5318502164573</c:v>
                </c:pt>
                <c:pt idx="218">
                  <c:v>8352.5318502164573</c:v>
                </c:pt>
                <c:pt idx="219">
                  <c:v>8352.5318502164573</c:v>
                </c:pt>
                <c:pt idx="220">
                  <c:v>8352.5318502164573</c:v>
                </c:pt>
                <c:pt idx="221">
                  <c:v>8352.5318502164573</c:v>
                </c:pt>
                <c:pt idx="222">
                  <c:v>8352.5318502164573</c:v>
                </c:pt>
                <c:pt idx="223">
                  <c:v>8352.5318502164573</c:v>
                </c:pt>
                <c:pt idx="224">
                  <c:v>8352.5318502164573</c:v>
                </c:pt>
                <c:pt idx="225">
                  <c:v>8352.5318502164573</c:v>
                </c:pt>
                <c:pt idx="226">
                  <c:v>8352.5318502164573</c:v>
                </c:pt>
                <c:pt idx="227">
                  <c:v>8352.5318502164573</c:v>
                </c:pt>
                <c:pt idx="228">
                  <c:v>8770.1584427272792</c:v>
                </c:pt>
                <c:pt idx="229">
                  <c:v>8770.1584427272792</c:v>
                </c:pt>
                <c:pt idx="230">
                  <c:v>8770.1584427272792</c:v>
                </c:pt>
                <c:pt idx="231">
                  <c:v>8770.1584427272792</c:v>
                </c:pt>
                <c:pt idx="232">
                  <c:v>8770.1584427272792</c:v>
                </c:pt>
                <c:pt idx="233">
                  <c:v>8770.1584427272792</c:v>
                </c:pt>
                <c:pt idx="234">
                  <c:v>8770.1584427272792</c:v>
                </c:pt>
                <c:pt idx="235">
                  <c:v>8770.1584427272792</c:v>
                </c:pt>
                <c:pt idx="236">
                  <c:v>8770.1584427272792</c:v>
                </c:pt>
                <c:pt idx="237">
                  <c:v>8770.1584427272792</c:v>
                </c:pt>
                <c:pt idx="238">
                  <c:v>8770.1584427272792</c:v>
                </c:pt>
                <c:pt idx="239">
                  <c:v>9208.666364863644</c:v>
                </c:pt>
                <c:pt idx="240">
                  <c:v>9208.666364863644</c:v>
                </c:pt>
                <c:pt idx="241">
                  <c:v>9208.666364863644</c:v>
                </c:pt>
                <c:pt idx="242">
                  <c:v>9208.666364863644</c:v>
                </c:pt>
                <c:pt idx="243">
                  <c:v>9208.666364863644</c:v>
                </c:pt>
                <c:pt idx="244">
                  <c:v>9208.666364863644</c:v>
                </c:pt>
                <c:pt idx="245">
                  <c:v>9208.666364863644</c:v>
                </c:pt>
                <c:pt idx="246">
                  <c:v>9208.666364863644</c:v>
                </c:pt>
                <c:pt idx="247">
                  <c:v>9208.666364863644</c:v>
                </c:pt>
                <c:pt idx="248">
                  <c:v>9208.666364863644</c:v>
                </c:pt>
                <c:pt idx="249">
                  <c:v>9208.666364863644</c:v>
                </c:pt>
                <c:pt idx="250">
                  <c:v>9208.666364863644</c:v>
                </c:pt>
                <c:pt idx="251">
                  <c:v>9208.666364863644</c:v>
                </c:pt>
                <c:pt idx="252">
                  <c:v>9669.099683106826</c:v>
                </c:pt>
                <c:pt idx="253">
                  <c:v>9669.099683106826</c:v>
                </c:pt>
                <c:pt idx="254">
                  <c:v>9669.099683106826</c:v>
                </c:pt>
                <c:pt idx="255">
                  <c:v>9669.099683106826</c:v>
                </c:pt>
                <c:pt idx="256">
                  <c:v>9669.099683106826</c:v>
                </c:pt>
                <c:pt idx="257">
                  <c:v>9669.099683106826</c:v>
                </c:pt>
                <c:pt idx="258">
                  <c:v>9669.099683106826</c:v>
                </c:pt>
                <c:pt idx="259">
                  <c:v>9669.099683106826</c:v>
                </c:pt>
                <c:pt idx="260">
                  <c:v>9669.099683106826</c:v>
                </c:pt>
                <c:pt idx="261">
                  <c:v>9669.099683106826</c:v>
                </c:pt>
                <c:pt idx="262">
                  <c:v>9669.099683106826</c:v>
                </c:pt>
                <c:pt idx="263">
                  <c:v>9669.099683106826</c:v>
                </c:pt>
                <c:pt idx="264">
                  <c:v>10152.554667262168</c:v>
                </c:pt>
                <c:pt idx="265">
                  <c:v>10152.554667262168</c:v>
                </c:pt>
                <c:pt idx="266">
                  <c:v>10152.554667262168</c:v>
                </c:pt>
                <c:pt idx="267">
                  <c:v>10152.554667262168</c:v>
                </c:pt>
                <c:pt idx="268">
                  <c:v>10152.554667262168</c:v>
                </c:pt>
                <c:pt idx="269">
                  <c:v>10152.554667262168</c:v>
                </c:pt>
                <c:pt idx="270">
                  <c:v>10152.554667262168</c:v>
                </c:pt>
                <c:pt idx="271">
                  <c:v>10152.554667262168</c:v>
                </c:pt>
                <c:pt idx="272">
                  <c:v>10152.554667262168</c:v>
                </c:pt>
                <c:pt idx="273">
                  <c:v>10152.554667262168</c:v>
                </c:pt>
                <c:pt idx="274">
                  <c:v>10152.554667262168</c:v>
                </c:pt>
                <c:pt idx="275">
                  <c:v>10152.554667262168</c:v>
                </c:pt>
                <c:pt idx="276">
                  <c:v>10660.182400625277</c:v>
                </c:pt>
                <c:pt idx="277">
                  <c:v>10660.182400625277</c:v>
                </c:pt>
                <c:pt idx="278">
                  <c:v>10660.182400625277</c:v>
                </c:pt>
                <c:pt idx="279">
                  <c:v>10660.182400625277</c:v>
                </c:pt>
                <c:pt idx="280">
                  <c:v>10660.182400625277</c:v>
                </c:pt>
                <c:pt idx="281">
                  <c:v>10660.182400625277</c:v>
                </c:pt>
                <c:pt idx="282">
                  <c:v>10660.182400625277</c:v>
                </c:pt>
                <c:pt idx="283">
                  <c:v>10660.182400625277</c:v>
                </c:pt>
                <c:pt idx="284">
                  <c:v>10660.182400625277</c:v>
                </c:pt>
                <c:pt idx="285">
                  <c:v>10660.182400625277</c:v>
                </c:pt>
                <c:pt idx="286">
                  <c:v>10660.182400625277</c:v>
                </c:pt>
                <c:pt idx="287">
                  <c:v>10660.182400625277</c:v>
                </c:pt>
                <c:pt idx="288">
                  <c:v>11193.191520656541</c:v>
                </c:pt>
                <c:pt idx="289">
                  <c:v>11193.191520656541</c:v>
                </c:pt>
                <c:pt idx="290">
                  <c:v>11193.191520656541</c:v>
                </c:pt>
                <c:pt idx="291">
                  <c:v>11193.191520656541</c:v>
                </c:pt>
                <c:pt idx="292">
                  <c:v>11193.191520656541</c:v>
                </c:pt>
                <c:pt idx="293">
                  <c:v>11193.191520656541</c:v>
                </c:pt>
                <c:pt idx="294">
                  <c:v>11193.191520656541</c:v>
                </c:pt>
                <c:pt idx="295">
                  <c:v>11193.191520656541</c:v>
                </c:pt>
                <c:pt idx="296">
                  <c:v>11193.191520656541</c:v>
                </c:pt>
                <c:pt idx="297">
                  <c:v>11193.191520656541</c:v>
                </c:pt>
                <c:pt idx="298">
                  <c:v>11193.191520656541</c:v>
                </c:pt>
                <c:pt idx="299">
                  <c:v>11193.191520656541</c:v>
                </c:pt>
                <c:pt idx="300">
                  <c:v>11752.851096689368</c:v>
                </c:pt>
                <c:pt idx="301">
                  <c:v>11752.851096689368</c:v>
                </c:pt>
                <c:pt idx="302">
                  <c:v>11752.851096689368</c:v>
                </c:pt>
                <c:pt idx="303">
                  <c:v>11752.851096689368</c:v>
                </c:pt>
                <c:pt idx="304">
                  <c:v>11752.851096689368</c:v>
                </c:pt>
                <c:pt idx="305">
                  <c:v>11752.851096689368</c:v>
                </c:pt>
                <c:pt idx="306">
                  <c:v>11752.851096689368</c:v>
                </c:pt>
                <c:pt idx="307">
                  <c:v>11752.851096689368</c:v>
                </c:pt>
                <c:pt idx="308">
                  <c:v>11752.851096689368</c:v>
                </c:pt>
                <c:pt idx="309">
                  <c:v>11752.851096689368</c:v>
                </c:pt>
                <c:pt idx="310">
                  <c:v>11752.851096689368</c:v>
                </c:pt>
                <c:pt idx="311">
                  <c:v>11752.851096689368</c:v>
                </c:pt>
                <c:pt idx="312">
                  <c:v>12340.493651523839</c:v>
                </c:pt>
                <c:pt idx="313">
                  <c:v>12340.493651523839</c:v>
                </c:pt>
                <c:pt idx="314">
                  <c:v>12340.493651523839</c:v>
                </c:pt>
                <c:pt idx="315">
                  <c:v>12340.493651523839</c:v>
                </c:pt>
                <c:pt idx="316">
                  <c:v>12340.493651523839</c:v>
                </c:pt>
                <c:pt idx="317">
                  <c:v>12340.493651523839</c:v>
                </c:pt>
                <c:pt idx="318">
                  <c:v>12340.493651523839</c:v>
                </c:pt>
                <c:pt idx="319">
                  <c:v>12340.493651523839</c:v>
                </c:pt>
                <c:pt idx="320">
                  <c:v>12340.493651523839</c:v>
                </c:pt>
                <c:pt idx="321">
                  <c:v>12340.493651523839</c:v>
                </c:pt>
                <c:pt idx="322">
                  <c:v>12340.493651523839</c:v>
                </c:pt>
                <c:pt idx="323">
                  <c:v>12340.493651523839</c:v>
                </c:pt>
                <c:pt idx="324">
                  <c:v>12957.51833410003</c:v>
                </c:pt>
                <c:pt idx="325">
                  <c:v>12957.51833410003</c:v>
                </c:pt>
                <c:pt idx="326">
                  <c:v>12957.51833410003</c:v>
                </c:pt>
                <c:pt idx="327">
                  <c:v>12957.51833410003</c:v>
                </c:pt>
                <c:pt idx="328">
                  <c:v>12957.51833410003</c:v>
                </c:pt>
                <c:pt idx="329">
                  <c:v>12957.51833410003</c:v>
                </c:pt>
                <c:pt idx="330">
                  <c:v>12957.51833410003</c:v>
                </c:pt>
                <c:pt idx="331">
                  <c:v>12957.51833410003</c:v>
                </c:pt>
                <c:pt idx="332">
                  <c:v>12957.51833410003</c:v>
                </c:pt>
                <c:pt idx="333">
                  <c:v>12957.51833410003</c:v>
                </c:pt>
                <c:pt idx="334">
                  <c:v>12957.51833410003</c:v>
                </c:pt>
                <c:pt idx="335">
                  <c:v>12957.51833410003</c:v>
                </c:pt>
                <c:pt idx="336">
                  <c:v>13605.394250805033</c:v>
                </c:pt>
                <c:pt idx="337">
                  <c:v>13605.394250805033</c:v>
                </c:pt>
                <c:pt idx="338">
                  <c:v>13605.394250805033</c:v>
                </c:pt>
                <c:pt idx="339">
                  <c:v>13605.394250805033</c:v>
                </c:pt>
                <c:pt idx="340">
                  <c:v>13605.394250805033</c:v>
                </c:pt>
                <c:pt idx="341">
                  <c:v>13605.394250805033</c:v>
                </c:pt>
                <c:pt idx="342">
                  <c:v>13605.394250805033</c:v>
                </c:pt>
                <c:pt idx="343">
                  <c:v>13605.394250805033</c:v>
                </c:pt>
                <c:pt idx="344">
                  <c:v>13605.394250805033</c:v>
                </c:pt>
                <c:pt idx="345">
                  <c:v>13605.394250805033</c:v>
                </c:pt>
                <c:pt idx="346">
                  <c:v>13605.394250805033</c:v>
                </c:pt>
                <c:pt idx="347">
                  <c:v>13605.394250805033</c:v>
                </c:pt>
                <c:pt idx="348">
                  <c:v>14285.663963345283</c:v>
                </c:pt>
                <c:pt idx="349">
                  <c:v>14285.663963345283</c:v>
                </c:pt>
                <c:pt idx="350">
                  <c:v>14285.663963345283</c:v>
                </c:pt>
                <c:pt idx="351">
                  <c:v>14285.663963345283</c:v>
                </c:pt>
                <c:pt idx="352">
                  <c:v>14285.663963345283</c:v>
                </c:pt>
                <c:pt idx="353">
                  <c:v>14285.663963345283</c:v>
                </c:pt>
                <c:pt idx="354">
                  <c:v>14285.663963345283</c:v>
                </c:pt>
                <c:pt idx="355">
                  <c:v>14285.663963345283</c:v>
                </c:pt>
                <c:pt idx="356">
                  <c:v>14285.663963345283</c:v>
                </c:pt>
                <c:pt idx="357">
                  <c:v>14285.663963345283</c:v>
                </c:pt>
                <c:pt idx="358">
                  <c:v>14285.663963345283</c:v>
                </c:pt>
                <c:pt idx="359">
                  <c:v>14285.663963345283</c:v>
                </c:pt>
                <c:pt idx="360">
                  <c:v>14999.947161512548</c:v>
                </c:pt>
                <c:pt idx="361">
                  <c:v>14999.947161512548</c:v>
                </c:pt>
                <c:pt idx="362">
                  <c:v>14999.947161512548</c:v>
                </c:pt>
                <c:pt idx="363">
                  <c:v>14999.947161512548</c:v>
                </c:pt>
                <c:pt idx="364">
                  <c:v>14999.947161512548</c:v>
                </c:pt>
                <c:pt idx="365">
                  <c:v>14999.947161512548</c:v>
                </c:pt>
                <c:pt idx="366">
                  <c:v>14999.947161512548</c:v>
                </c:pt>
                <c:pt idx="367">
                  <c:v>14999.947161512548</c:v>
                </c:pt>
                <c:pt idx="368">
                  <c:v>14999.947161512548</c:v>
                </c:pt>
                <c:pt idx="369">
                  <c:v>14999.947161512548</c:v>
                </c:pt>
                <c:pt idx="370">
                  <c:v>14999.947161512548</c:v>
                </c:pt>
                <c:pt idx="371">
                  <c:v>14999.947161512548</c:v>
                </c:pt>
                <c:pt idx="372">
                  <c:v>15749.944519588176</c:v>
                </c:pt>
                <c:pt idx="373">
                  <c:v>15749.944519588176</c:v>
                </c:pt>
                <c:pt idx="374">
                  <c:v>15749.944519588176</c:v>
                </c:pt>
                <c:pt idx="375">
                  <c:v>15749.944519588176</c:v>
                </c:pt>
                <c:pt idx="376">
                  <c:v>15749.944519588176</c:v>
                </c:pt>
                <c:pt idx="377">
                  <c:v>15749.944519588176</c:v>
                </c:pt>
                <c:pt idx="378">
                  <c:v>15749.944519588176</c:v>
                </c:pt>
                <c:pt idx="379">
                  <c:v>15749.944519588176</c:v>
                </c:pt>
                <c:pt idx="380">
                  <c:v>15749.944519588176</c:v>
                </c:pt>
                <c:pt idx="381">
                  <c:v>15749.944519588176</c:v>
                </c:pt>
                <c:pt idx="382">
                  <c:v>15749.944519588176</c:v>
                </c:pt>
                <c:pt idx="383">
                  <c:v>15749.944519588176</c:v>
                </c:pt>
                <c:pt idx="384">
                  <c:v>16537.441745567587</c:v>
                </c:pt>
                <c:pt idx="385">
                  <c:v>16537.441745567587</c:v>
                </c:pt>
                <c:pt idx="386">
                  <c:v>16537.441745567587</c:v>
                </c:pt>
                <c:pt idx="387">
                  <c:v>16537.441745567587</c:v>
                </c:pt>
                <c:pt idx="388">
                  <c:v>16537.441745567587</c:v>
                </c:pt>
                <c:pt idx="389">
                  <c:v>16537.441745567587</c:v>
                </c:pt>
                <c:pt idx="390">
                  <c:v>16537.441745567587</c:v>
                </c:pt>
                <c:pt idx="391">
                  <c:v>16537.441745567587</c:v>
                </c:pt>
                <c:pt idx="392">
                  <c:v>16537.441745567587</c:v>
                </c:pt>
                <c:pt idx="393">
                  <c:v>16537.441745567587</c:v>
                </c:pt>
                <c:pt idx="394">
                  <c:v>16537.441745567587</c:v>
                </c:pt>
                <c:pt idx="395">
                  <c:v>16537.441745567587</c:v>
                </c:pt>
                <c:pt idx="396">
                  <c:v>17364.313832845964</c:v>
                </c:pt>
                <c:pt idx="397">
                  <c:v>17364.313832845964</c:v>
                </c:pt>
                <c:pt idx="398">
                  <c:v>17364.313832845964</c:v>
                </c:pt>
                <c:pt idx="399">
                  <c:v>17364.313832845964</c:v>
                </c:pt>
                <c:pt idx="400">
                  <c:v>17364.313832845964</c:v>
                </c:pt>
                <c:pt idx="401">
                  <c:v>17364.313832845964</c:v>
                </c:pt>
                <c:pt idx="402">
                  <c:v>17364.313832845964</c:v>
                </c:pt>
                <c:pt idx="403">
                  <c:v>17364.313832845964</c:v>
                </c:pt>
                <c:pt idx="404">
                  <c:v>17364.313832845964</c:v>
                </c:pt>
                <c:pt idx="405">
                  <c:v>17364.313832845964</c:v>
                </c:pt>
                <c:pt idx="406">
                  <c:v>17364.313832845964</c:v>
                </c:pt>
                <c:pt idx="407">
                  <c:v>17364.313832845964</c:v>
                </c:pt>
                <c:pt idx="408">
                  <c:v>18232.529524488265</c:v>
                </c:pt>
                <c:pt idx="409">
                  <c:v>18232.529524488265</c:v>
                </c:pt>
                <c:pt idx="410">
                  <c:v>18232.529524488265</c:v>
                </c:pt>
                <c:pt idx="411">
                  <c:v>18232.529524488265</c:v>
                </c:pt>
                <c:pt idx="412">
                  <c:v>18232.529524488265</c:v>
                </c:pt>
                <c:pt idx="413">
                  <c:v>18232.529524488265</c:v>
                </c:pt>
                <c:pt idx="414">
                  <c:v>18232.529524488265</c:v>
                </c:pt>
                <c:pt idx="415">
                  <c:v>18232.529524488265</c:v>
                </c:pt>
                <c:pt idx="416">
                  <c:v>18232.529524488265</c:v>
                </c:pt>
                <c:pt idx="417">
                  <c:v>18232.529524488265</c:v>
                </c:pt>
                <c:pt idx="418">
                  <c:v>18232.529524488265</c:v>
                </c:pt>
                <c:pt idx="419">
                  <c:v>18232.529524488265</c:v>
                </c:pt>
                <c:pt idx="420">
                  <c:v>19144.156000712679</c:v>
                </c:pt>
                <c:pt idx="421">
                  <c:v>19144.156000712679</c:v>
                </c:pt>
                <c:pt idx="422">
                  <c:v>19144.156000712679</c:v>
                </c:pt>
                <c:pt idx="423">
                  <c:v>19144.156000712679</c:v>
                </c:pt>
                <c:pt idx="424">
                  <c:v>19144.156000712679</c:v>
                </c:pt>
                <c:pt idx="425">
                  <c:v>19144.156000712679</c:v>
                </c:pt>
                <c:pt idx="426">
                  <c:v>19144.156000712679</c:v>
                </c:pt>
                <c:pt idx="427">
                  <c:v>19144.156000712679</c:v>
                </c:pt>
                <c:pt idx="428">
                  <c:v>19144.156000712679</c:v>
                </c:pt>
                <c:pt idx="429">
                  <c:v>19144.156000712679</c:v>
                </c:pt>
                <c:pt idx="430">
                  <c:v>19144.156000712679</c:v>
                </c:pt>
                <c:pt idx="431">
                  <c:v>19144.156000712679</c:v>
                </c:pt>
                <c:pt idx="432">
                  <c:v>20101.363800748313</c:v>
                </c:pt>
                <c:pt idx="433">
                  <c:v>20101.363800748313</c:v>
                </c:pt>
                <c:pt idx="434">
                  <c:v>20101.363800748313</c:v>
                </c:pt>
                <c:pt idx="435">
                  <c:v>20101.363800748313</c:v>
                </c:pt>
                <c:pt idx="436">
                  <c:v>20101.363800748313</c:v>
                </c:pt>
                <c:pt idx="437">
                  <c:v>20101.363800748313</c:v>
                </c:pt>
                <c:pt idx="438">
                  <c:v>20101.363800748313</c:v>
                </c:pt>
                <c:pt idx="439">
                  <c:v>20101.363800748313</c:v>
                </c:pt>
                <c:pt idx="440">
                  <c:v>20101.363800748313</c:v>
                </c:pt>
                <c:pt idx="441">
                  <c:v>20101.363800748313</c:v>
                </c:pt>
                <c:pt idx="442">
                  <c:v>20101.363800748313</c:v>
                </c:pt>
                <c:pt idx="443">
                  <c:v>20101.363800748313</c:v>
                </c:pt>
                <c:pt idx="444">
                  <c:v>21106.431990785728</c:v>
                </c:pt>
                <c:pt idx="445">
                  <c:v>21106.431990785728</c:v>
                </c:pt>
                <c:pt idx="446">
                  <c:v>21106.431990785728</c:v>
                </c:pt>
                <c:pt idx="447">
                  <c:v>21106.431990785728</c:v>
                </c:pt>
                <c:pt idx="448">
                  <c:v>21106.431990785728</c:v>
                </c:pt>
                <c:pt idx="449">
                  <c:v>21106.431990785728</c:v>
                </c:pt>
                <c:pt idx="450">
                  <c:v>21106.431990785728</c:v>
                </c:pt>
                <c:pt idx="451">
                  <c:v>21106.431990785728</c:v>
                </c:pt>
                <c:pt idx="452">
                  <c:v>21106.431990785728</c:v>
                </c:pt>
                <c:pt idx="453">
                  <c:v>21106.431990785728</c:v>
                </c:pt>
                <c:pt idx="454">
                  <c:v>21106.431990785728</c:v>
                </c:pt>
                <c:pt idx="455">
                  <c:v>21106.431990785728</c:v>
                </c:pt>
                <c:pt idx="456">
                  <c:v>22161.753590325017</c:v>
                </c:pt>
                <c:pt idx="457">
                  <c:v>22161.753590325017</c:v>
                </c:pt>
                <c:pt idx="458">
                  <c:v>22161.753590325017</c:v>
                </c:pt>
                <c:pt idx="459">
                  <c:v>22161.753590325017</c:v>
                </c:pt>
                <c:pt idx="460">
                  <c:v>22161.753590325017</c:v>
                </c:pt>
                <c:pt idx="461">
                  <c:v>22161.753590325017</c:v>
                </c:pt>
                <c:pt idx="462">
                  <c:v>22161.753590325017</c:v>
                </c:pt>
                <c:pt idx="463">
                  <c:v>22161.753590325017</c:v>
                </c:pt>
                <c:pt idx="464">
                  <c:v>22161.753590325017</c:v>
                </c:pt>
                <c:pt idx="465">
                  <c:v>22161.753590325017</c:v>
                </c:pt>
                <c:pt idx="466">
                  <c:v>22161.753590325017</c:v>
                </c:pt>
                <c:pt idx="467">
                  <c:v>22161.753590325017</c:v>
                </c:pt>
                <c:pt idx="468">
                  <c:v>23269.841269841269</c:v>
                </c:pt>
                <c:pt idx="469">
                  <c:v>23269.841269841269</c:v>
                </c:pt>
                <c:pt idx="470">
                  <c:v>23269.841269841269</c:v>
                </c:pt>
                <c:pt idx="471">
                  <c:v>23269.841269841269</c:v>
                </c:pt>
                <c:pt idx="472">
                  <c:v>23269.841269841269</c:v>
                </c:pt>
                <c:pt idx="473">
                  <c:v>23269.841269841269</c:v>
                </c:pt>
                <c:pt idx="474">
                  <c:v>23269.841269841269</c:v>
                </c:pt>
                <c:pt idx="475">
                  <c:v>23269.841269841269</c:v>
                </c:pt>
                <c:pt idx="476">
                  <c:v>23269.841269841269</c:v>
                </c:pt>
                <c:pt idx="477">
                  <c:v>23269.841269841269</c:v>
                </c:pt>
                <c:pt idx="478">
                  <c:v>23269.841269841269</c:v>
                </c:pt>
                <c:pt idx="479">
                  <c:v>23269.841269841269</c:v>
                </c:pt>
                <c:pt idx="480">
                  <c:v>24433.333333333336</c:v>
                </c:pt>
                <c:pt idx="481">
                  <c:v>24433.333333333336</c:v>
                </c:pt>
                <c:pt idx="482">
                  <c:v>24433.333333333336</c:v>
                </c:pt>
                <c:pt idx="483">
                  <c:v>24433.333333333336</c:v>
                </c:pt>
                <c:pt idx="484">
                  <c:v>24433.333333333336</c:v>
                </c:pt>
                <c:pt idx="485">
                  <c:v>24433.333333333336</c:v>
                </c:pt>
                <c:pt idx="486">
                  <c:v>24433.333333333336</c:v>
                </c:pt>
                <c:pt idx="487">
                  <c:v>24433.333333333336</c:v>
                </c:pt>
                <c:pt idx="488">
                  <c:v>24433.333333333336</c:v>
                </c:pt>
                <c:pt idx="489">
                  <c:v>24433.333333333336</c:v>
                </c:pt>
                <c:pt idx="490">
                  <c:v>24433.333333333336</c:v>
                </c:pt>
                <c:pt idx="491">
                  <c:v>24433.333333333336</c:v>
                </c:pt>
                <c:pt idx="492">
                  <c:v>25655</c:v>
                </c:pt>
                <c:pt idx="493">
                  <c:v>25655</c:v>
                </c:pt>
                <c:pt idx="494">
                  <c:v>25655</c:v>
                </c:pt>
                <c:pt idx="495">
                  <c:v>25655</c:v>
                </c:pt>
                <c:pt idx="496">
                  <c:v>25655</c:v>
                </c:pt>
                <c:pt idx="497">
                  <c:v>25655</c:v>
                </c:pt>
                <c:pt idx="498">
                  <c:v>25655</c:v>
                </c:pt>
                <c:pt idx="499">
                  <c:v>25655</c:v>
                </c:pt>
                <c:pt idx="500">
                  <c:v>25655</c:v>
                </c:pt>
                <c:pt idx="501">
                  <c:v>25655</c:v>
                </c:pt>
                <c:pt idx="502">
                  <c:v>25655</c:v>
                </c:pt>
                <c:pt idx="503">
                  <c:v>25655</c:v>
                </c:pt>
                <c:pt idx="504">
                  <c:v>26937.750000000004</c:v>
                </c:pt>
                <c:pt idx="505">
                  <c:v>26937.750000000004</c:v>
                </c:pt>
                <c:pt idx="506">
                  <c:v>26937.750000000004</c:v>
                </c:pt>
                <c:pt idx="507">
                  <c:v>26937.750000000004</c:v>
                </c:pt>
                <c:pt idx="508">
                  <c:v>26937.750000000004</c:v>
                </c:pt>
                <c:pt idx="509">
                  <c:v>26937.750000000004</c:v>
                </c:pt>
                <c:pt idx="510">
                  <c:v>26937.750000000004</c:v>
                </c:pt>
                <c:pt idx="511">
                  <c:v>26937.750000000004</c:v>
                </c:pt>
                <c:pt idx="512">
                  <c:v>26937.750000000004</c:v>
                </c:pt>
                <c:pt idx="513">
                  <c:v>26937.750000000004</c:v>
                </c:pt>
                <c:pt idx="514">
                  <c:v>26937.750000000004</c:v>
                </c:pt>
                <c:pt idx="515">
                  <c:v>26937.750000000004</c:v>
                </c:pt>
                <c:pt idx="516">
                  <c:v>28284.637500000004</c:v>
                </c:pt>
                <c:pt idx="517">
                  <c:v>28284.637500000004</c:v>
                </c:pt>
                <c:pt idx="518">
                  <c:v>28284.637500000004</c:v>
                </c:pt>
                <c:pt idx="519">
                  <c:v>28284.637500000004</c:v>
                </c:pt>
                <c:pt idx="520">
                  <c:v>28284.637500000004</c:v>
                </c:pt>
                <c:pt idx="521">
                  <c:v>28284.637500000004</c:v>
                </c:pt>
                <c:pt idx="522">
                  <c:v>28284.637500000004</c:v>
                </c:pt>
                <c:pt idx="523">
                  <c:v>28284.637500000004</c:v>
                </c:pt>
                <c:pt idx="524">
                  <c:v>28284.637500000004</c:v>
                </c:pt>
                <c:pt idx="525">
                  <c:v>28284.637500000004</c:v>
                </c:pt>
                <c:pt idx="526">
                  <c:v>28284.637500000004</c:v>
                </c:pt>
                <c:pt idx="527">
                  <c:v>28284.637500000004</c:v>
                </c:pt>
                <c:pt idx="528">
                  <c:v>29698.869375000006</c:v>
                </c:pt>
                <c:pt idx="529">
                  <c:v>29698.869375000006</c:v>
                </c:pt>
                <c:pt idx="530">
                  <c:v>29698.869375000006</c:v>
                </c:pt>
                <c:pt idx="531">
                  <c:v>29698.869375000006</c:v>
                </c:pt>
                <c:pt idx="532">
                  <c:v>29698.869375000006</c:v>
                </c:pt>
                <c:pt idx="533">
                  <c:v>29698.869375000006</c:v>
                </c:pt>
                <c:pt idx="534">
                  <c:v>29698.869375000006</c:v>
                </c:pt>
                <c:pt idx="535">
                  <c:v>29698.869375000006</c:v>
                </c:pt>
                <c:pt idx="536">
                  <c:v>29698.869375000006</c:v>
                </c:pt>
                <c:pt idx="537">
                  <c:v>29698.869375000006</c:v>
                </c:pt>
                <c:pt idx="538">
                  <c:v>29698.869375000006</c:v>
                </c:pt>
                <c:pt idx="539">
                  <c:v>29698.869375000006</c:v>
                </c:pt>
                <c:pt idx="540">
                  <c:v>31183.812843750009</c:v>
                </c:pt>
                <c:pt idx="541">
                  <c:v>31183.812843750009</c:v>
                </c:pt>
                <c:pt idx="542">
                  <c:v>31183.812843750009</c:v>
                </c:pt>
                <c:pt idx="543">
                  <c:v>31183.812843750009</c:v>
                </c:pt>
                <c:pt idx="544">
                  <c:v>31183.812843750009</c:v>
                </c:pt>
                <c:pt idx="545">
                  <c:v>31183.812843750009</c:v>
                </c:pt>
                <c:pt idx="546">
                  <c:v>31183.812843750009</c:v>
                </c:pt>
                <c:pt idx="547">
                  <c:v>31183.812843750009</c:v>
                </c:pt>
                <c:pt idx="548">
                  <c:v>31183.812843750009</c:v>
                </c:pt>
                <c:pt idx="549">
                  <c:v>31183.812843750009</c:v>
                </c:pt>
                <c:pt idx="550">
                  <c:v>31183.812843750009</c:v>
                </c:pt>
                <c:pt idx="551">
                  <c:v>31183.812843750009</c:v>
                </c:pt>
                <c:pt idx="552">
                  <c:v>32743.003485937508</c:v>
                </c:pt>
                <c:pt idx="553">
                  <c:v>32743.003485937508</c:v>
                </c:pt>
                <c:pt idx="554">
                  <c:v>32743.003485937508</c:v>
                </c:pt>
                <c:pt idx="555">
                  <c:v>32743.003485937508</c:v>
                </c:pt>
                <c:pt idx="556">
                  <c:v>32743.003485937508</c:v>
                </c:pt>
                <c:pt idx="557">
                  <c:v>32743.003485937508</c:v>
                </c:pt>
                <c:pt idx="558">
                  <c:v>32743.003485937508</c:v>
                </c:pt>
                <c:pt idx="559">
                  <c:v>32743.003485937508</c:v>
                </c:pt>
                <c:pt idx="560">
                  <c:v>32743.003485937508</c:v>
                </c:pt>
                <c:pt idx="561">
                  <c:v>32743.003485937508</c:v>
                </c:pt>
                <c:pt idx="562">
                  <c:v>32743.003485937508</c:v>
                </c:pt>
                <c:pt idx="563">
                  <c:v>32743.003485937508</c:v>
                </c:pt>
                <c:pt idx="564">
                  <c:v>34380.153660234384</c:v>
                </c:pt>
                <c:pt idx="565">
                  <c:v>34380.153660234384</c:v>
                </c:pt>
                <c:pt idx="566">
                  <c:v>34380.153660234384</c:v>
                </c:pt>
                <c:pt idx="567">
                  <c:v>34380.153660234384</c:v>
                </c:pt>
                <c:pt idx="568">
                  <c:v>34380.153660234384</c:v>
                </c:pt>
                <c:pt idx="569">
                  <c:v>34380.153660234384</c:v>
                </c:pt>
                <c:pt idx="570">
                  <c:v>34380.153660234384</c:v>
                </c:pt>
                <c:pt idx="571">
                  <c:v>34380.153660234384</c:v>
                </c:pt>
                <c:pt idx="572">
                  <c:v>34380.153660234384</c:v>
                </c:pt>
                <c:pt idx="573">
                  <c:v>34380.153660234384</c:v>
                </c:pt>
                <c:pt idx="574">
                  <c:v>34380.153660234384</c:v>
                </c:pt>
                <c:pt idx="575">
                  <c:v>34380.153660234384</c:v>
                </c:pt>
                <c:pt idx="576">
                  <c:v>36099.161343246109</c:v>
                </c:pt>
                <c:pt idx="577">
                  <c:v>36099.161343246109</c:v>
                </c:pt>
                <c:pt idx="578">
                  <c:v>36099.161343246109</c:v>
                </c:pt>
                <c:pt idx="579">
                  <c:v>36099.161343246109</c:v>
                </c:pt>
                <c:pt idx="580">
                  <c:v>36099.161343246109</c:v>
                </c:pt>
                <c:pt idx="581">
                  <c:v>36099.161343246109</c:v>
                </c:pt>
                <c:pt idx="582">
                  <c:v>36099.161343246109</c:v>
                </c:pt>
                <c:pt idx="583">
                  <c:v>36099.161343246109</c:v>
                </c:pt>
                <c:pt idx="584">
                  <c:v>36099.161343246109</c:v>
                </c:pt>
                <c:pt idx="585">
                  <c:v>36099.161343246109</c:v>
                </c:pt>
                <c:pt idx="586">
                  <c:v>36099.161343246109</c:v>
                </c:pt>
                <c:pt idx="587">
                  <c:v>36099.161343246109</c:v>
                </c:pt>
                <c:pt idx="588">
                  <c:v>37904.119410408413</c:v>
                </c:pt>
                <c:pt idx="589">
                  <c:v>37904.119410408413</c:v>
                </c:pt>
                <c:pt idx="590">
                  <c:v>37904.119410408413</c:v>
                </c:pt>
                <c:pt idx="591">
                  <c:v>37904.119410408413</c:v>
                </c:pt>
                <c:pt idx="592">
                  <c:v>37904.119410408413</c:v>
                </c:pt>
                <c:pt idx="593">
                  <c:v>37904.119410408413</c:v>
                </c:pt>
                <c:pt idx="594">
                  <c:v>37904.119410408413</c:v>
                </c:pt>
                <c:pt idx="595">
                  <c:v>37904.119410408413</c:v>
                </c:pt>
                <c:pt idx="596">
                  <c:v>37904.119410408413</c:v>
                </c:pt>
                <c:pt idx="597">
                  <c:v>37904.119410408413</c:v>
                </c:pt>
                <c:pt idx="598">
                  <c:v>37904.119410408413</c:v>
                </c:pt>
                <c:pt idx="599">
                  <c:v>37904.119410408413</c:v>
                </c:pt>
                <c:pt idx="600">
                  <c:v>39799.325380928829</c:v>
                </c:pt>
                <c:pt idx="601">
                  <c:v>39799.325380928829</c:v>
                </c:pt>
                <c:pt idx="602">
                  <c:v>39799.325380928829</c:v>
                </c:pt>
                <c:pt idx="603">
                  <c:v>39799.325380928829</c:v>
                </c:pt>
                <c:pt idx="604">
                  <c:v>39799.325380928829</c:v>
                </c:pt>
                <c:pt idx="605">
                  <c:v>39799.325380928829</c:v>
                </c:pt>
                <c:pt idx="606">
                  <c:v>39799.325380928829</c:v>
                </c:pt>
                <c:pt idx="607">
                  <c:v>39799.325380928829</c:v>
                </c:pt>
                <c:pt idx="608">
                  <c:v>39799.325380928829</c:v>
                </c:pt>
                <c:pt idx="609">
                  <c:v>39799.325380928829</c:v>
                </c:pt>
                <c:pt idx="610">
                  <c:v>39799.325380928829</c:v>
                </c:pt>
                <c:pt idx="611">
                  <c:v>39799.325380928829</c:v>
                </c:pt>
                <c:pt idx="612">
                  <c:v>41789.291649975268</c:v>
                </c:pt>
                <c:pt idx="613">
                  <c:v>41789.291649975268</c:v>
                </c:pt>
                <c:pt idx="614">
                  <c:v>41789.291649975268</c:v>
                </c:pt>
                <c:pt idx="615">
                  <c:v>41789.291649975268</c:v>
                </c:pt>
                <c:pt idx="616">
                  <c:v>41789.291649975268</c:v>
                </c:pt>
                <c:pt idx="617">
                  <c:v>41789.291649975268</c:v>
                </c:pt>
                <c:pt idx="618">
                  <c:v>41789.291649975268</c:v>
                </c:pt>
                <c:pt idx="619">
                  <c:v>41789.291649975268</c:v>
                </c:pt>
                <c:pt idx="620">
                  <c:v>41789.291649975268</c:v>
                </c:pt>
                <c:pt idx="621">
                  <c:v>41789.291649975268</c:v>
                </c:pt>
                <c:pt idx="622">
                  <c:v>41789.291649975268</c:v>
                </c:pt>
                <c:pt idx="623">
                  <c:v>41789.291649975268</c:v>
                </c:pt>
                <c:pt idx="624">
                  <c:v>43878.756232474036</c:v>
                </c:pt>
                <c:pt idx="625">
                  <c:v>43878.756232474036</c:v>
                </c:pt>
                <c:pt idx="626">
                  <c:v>43878.756232474036</c:v>
                </c:pt>
                <c:pt idx="627">
                  <c:v>43878.756232474036</c:v>
                </c:pt>
                <c:pt idx="628">
                  <c:v>43878.756232474036</c:v>
                </c:pt>
                <c:pt idx="629">
                  <c:v>43878.756232474036</c:v>
                </c:pt>
                <c:pt idx="630">
                  <c:v>43878.756232474036</c:v>
                </c:pt>
                <c:pt idx="631">
                  <c:v>43878.756232474036</c:v>
                </c:pt>
                <c:pt idx="632">
                  <c:v>43878.756232474036</c:v>
                </c:pt>
                <c:pt idx="633">
                  <c:v>43878.756232474036</c:v>
                </c:pt>
                <c:pt idx="634">
                  <c:v>43878.756232474036</c:v>
                </c:pt>
                <c:pt idx="635">
                  <c:v>43878.756232474036</c:v>
                </c:pt>
                <c:pt idx="636">
                  <c:v>46072.694044097741</c:v>
                </c:pt>
                <c:pt idx="637">
                  <c:v>46072.694044097741</c:v>
                </c:pt>
                <c:pt idx="638">
                  <c:v>46072.694044097741</c:v>
                </c:pt>
                <c:pt idx="639">
                  <c:v>46072.694044097741</c:v>
                </c:pt>
                <c:pt idx="640">
                  <c:v>46072.694044097741</c:v>
                </c:pt>
                <c:pt idx="641">
                  <c:v>46072.694044097741</c:v>
                </c:pt>
                <c:pt idx="642">
                  <c:v>46072.694044097741</c:v>
                </c:pt>
                <c:pt idx="643">
                  <c:v>46072.694044097741</c:v>
                </c:pt>
                <c:pt idx="644">
                  <c:v>46072.694044097741</c:v>
                </c:pt>
                <c:pt idx="645">
                  <c:v>46072.694044097741</c:v>
                </c:pt>
                <c:pt idx="646">
                  <c:v>46072.694044097741</c:v>
                </c:pt>
                <c:pt idx="647">
                  <c:v>46072.694044097741</c:v>
                </c:pt>
                <c:pt idx="648">
                  <c:v>48376.328746302628</c:v>
                </c:pt>
                <c:pt idx="649">
                  <c:v>48376.328746302628</c:v>
                </c:pt>
                <c:pt idx="650">
                  <c:v>48376.328746302628</c:v>
                </c:pt>
                <c:pt idx="651">
                  <c:v>48376.328746302628</c:v>
                </c:pt>
                <c:pt idx="652">
                  <c:v>48376.328746302628</c:v>
                </c:pt>
                <c:pt idx="653">
                  <c:v>48376.328746302628</c:v>
                </c:pt>
                <c:pt idx="654">
                  <c:v>48376.328746302628</c:v>
                </c:pt>
                <c:pt idx="655">
                  <c:v>48376.328746302628</c:v>
                </c:pt>
                <c:pt idx="656">
                  <c:v>48376.328746302628</c:v>
                </c:pt>
                <c:pt idx="657">
                  <c:v>48376.328746302628</c:v>
                </c:pt>
                <c:pt idx="658">
                  <c:v>48376.328746302628</c:v>
                </c:pt>
                <c:pt idx="659">
                  <c:v>48376.328746302628</c:v>
                </c:pt>
                <c:pt idx="660">
                  <c:v>50795.145183617766</c:v>
                </c:pt>
                <c:pt idx="661">
                  <c:v>50795.145183617766</c:v>
                </c:pt>
                <c:pt idx="662">
                  <c:v>50795.145183617766</c:v>
                </c:pt>
                <c:pt idx="663">
                  <c:v>50795.145183617766</c:v>
                </c:pt>
                <c:pt idx="664">
                  <c:v>50795.145183617766</c:v>
                </c:pt>
                <c:pt idx="665">
                  <c:v>50795.145183617766</c:v>
                </c:pt>
                <c:pt idx="666">
                  <c:v>50795.145183617766</c:v>
                </c:pt>
                <c:pt idx="667">
                  <c:v>50795.145183617766</c:v>
                </c:pt>
                <c:pt idx="668">
                  <c:v>50795.145183617766</c:v>
                </c:pt>
                <c:pt idx="669">
                  <c:v>50795.145183617766</c:v>
                </c:pt>
                <c:pt idx="670">
                  <c:v>50795.145183617766</c:v>
                </c:pt>
                <c:pt idx="671">
                  <c:v>50795.145183617766</c:v>
                </c:pt>
                <c:pt idx="672">
                  <c:v>53334.902442798659</c:v>
                </c:pt>
                <c:pt idx="673">
                  <c:v>53334.902442798659</c:v>
                </c:pt>
                <c:pt idx="674">
                  <c:v>53334.902442798659</c:v>
                </c:pt>
                <c:pt idx="675">
                  <c:v>53334.902442798659</c:v>
                </c:pt>
                <c:pt idx="676">
                  <c:v>53334.902442798659</c:v>
                </c:pt>
                <c:pt idx="677">
                  <c:v>53334.902442798659</c:v>
                </c:pt>
                <c:pt idx="678">
                  <c:v>53334.902442798659</c:v>
                </c:pt>
                <c:pt idx="679">
                  <c:v>53334.902442798659</c:v>
                </c:pt>
                <c:pt idx="680">
                  <c:v>53334.902442798659</c:v>
                </c:pt>
                <c:pt idx="681">
                  <c:v>53334.902442798659</c:v>
                </c:pt>
                <c:pt idx="682">
                  <c:v>53334.902442798659</c:v>
                </c:pt>
                <c:pt idx="683">
                  <c:v>53334.902442798659</c:v>
                </c:pt>
                <c:pt idx="684">
                  <c:v>57068.345613794569</c:v>
                </c:pt>
                <c:pt idx="685">
                  <c:v>57068.345613794569</c:v>
                </c:pt>
                <c:pt idx="686">
                  <c:v>57068.345613794569</c:v>
                </c:pt>
                <c:pt idx="687">
                  <c:v>57068.345613794569</c:v>
                </c:pt>
                <c:pt idx="688">
                  <c:v>57068.345613794569</c:v>
                </c:pt>
                <c:pt idx="689">
                  <c:v>57068.345613794569</c:v>
                </c:pt>
                <c:pt idx="690">
                  <c:v>57068.345613794569</c:v>
                </c:pt>
                <c:pt idx="691">
                  <c:v>57068.345613794569</c:v>
                </c:pt>
                <c:pt idx="692">
                  <c:v>57068.345613794569</c:v>
                </c:pt>
                <c:pt idx="693">
                  <c:v>57068.345613794569</c:v>
                </c:pt>
                <c:pt idx="694">
                  <c:v>57068.345613794569</c:v>
                </c:pt>
                <c:pt idx="695">
                  <c:v>57068.345613794569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DBB-4AF4-B7A8-E004550C3518}"/>
            </c:ext>
          </c:extLst>
        </c:ser>
        <c:ser>
          <c:idx val="8"/>
          <c:order val="9"/>
          <c:tx>
            <c:strRef>
              <c:f>'CL Leases'!$L$19:$M$19</c:f>
              <c:strCache>
                <c:ptCount val="2"/>
                <c:pt idx="0">
                  <c:v>Merged</c:v>
                </c:pt>
                <c:pt idx="1">
                  <c:v>Discount</c:v>
                </c:pt>
              </c:strCache>
            </c:strRef>
          </c:tx>
          <c:marker>
            <c:symbol val="none"/>
          </c:marker>
          <c:val>
            <c:numRef>
              <c:f>'CL Leases'!$CZ$19:$WJ$19</c:f>
            </c:numRef>
          </c:val>
          <c:smooth val="0"/>
          <c:extLst>
            <c:ext xmlns:c16="http://schemas.microsoft.com/office/drawing/2014/chart" uri="{C3380CC4-5D6E-409C-BE32-E72D297353CC}">
              <c16:uniqueId val="{00000001-5FDD-4403-922A-2BD1792B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292512"/>
        <c:axId val="665292840"/>
      </c:lineChart>
      <c:catAx>
        <c:axId val="6652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92840"/>
        <c:crosses val="autoZero"/>
        <c:auto val="1"/>
        <c:lblAlgn val="ctr"/>
        <c:lblOffset val="100"/>
        <c:noMultiLvlLbl val="0"/>
      </c:catAx>
      <c:valAx>
        <c:axId val="66529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9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873482439380213E-2"/>
          <c:y val="7.5619301433474687E-2"/>
          <c:w val="0.1735353735694877"/>
          <c:h val="0.3958086008479709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4</xdr:row>
      <xdr:rowOff>28574</xdr:rowOff>
    </xdr:from>
    <xdr:to>
      <xdr:col>23</xdr:col>
      <xdr:colOff>161924</xdr:colOff>
      <xdr:row>39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088B98-1D6F-4B78-89A1-59093024E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581025</xdr:colOff>
      <xdr:row>42</xdr:row>
      <xdr:rowOff>47625</xdr:rowOff>
    </xdr:from>
    <xdr:to>
      <xdr:col>21</xdr:col>
      <xdr:colOff>342900</xdr:colOff>
      <xdr:row>74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6D5CFD-9A64-4934-ABCB-3116EA1F0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20</xdr:col>
      <xdr:colOff>285750</xdr:colOff>
      <xdr:row>17</xdr:row>
      <xdr:rowOff>57150</xdr:rowOff>
    </xdr:from>
    <xdr:ext cx="61908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7DCACE2-CB8D-4BF0-B5EF-57E1A1A433E6}"/>
            </a:ext>
          </a:extLst>
        </xdr:cNvPr>
        <xdr:cNvSpPr txBox="1"/>
      </xdr:nvSpPr>
      <xdr:spPr>
        <a:xfrm>
          <a:off x="12477750" y="3295650"/>
          <a:ext cx="619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$ 2.1 M</a:t>
          </a:r>
        </a:p>
      </xdr:txBody>
    </xdr:sp>
    <xdr:clientData/>
  </xdr:oneCellAnchor>
  <xdr:oneCellAnchor>
    <xdr:from>
      <xdr:col>3</xdr:col>
      <xdr:colOff>485774</xdr:colOff>
      <xdr:row>30</xdr:row>
      <xdr:rowOff>66675</xdr:rowOff>
    </xdr:from>
    <xdr:ext cx="1609725" cy="12979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098B0AA-88AB-42B7-9DBA-6E2987E83879}"/>
            </a:ext>
          </a:extLst>
        </xdr:cNvPr>
        <xdr:cNvSpPr txBox="1"/>
      </xdr:nvSpPr>
      <xdr:spPr>
        <a:xfrm>
          <a:off x="2314574" y="5781675"/>
          <a:ext cx="1609725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In 1985 GLPC lease</a:t>
          </a:r>
          <a:r>
            <a:rPr lang="en-US" sz="1100" baseline="0"/>
            <a:t> with tenant began at $.1258 per Sq Ft.</a:t>
          </a:r>
        </a:p>
        <a:p>
          <a:r>
            <a:rPr lang="en-US" sz="1100" baseline="0"/>
            <a:t>GLPC lease with CL began at $.08 per Sq. Ft. or 36.4% less.</a:t>
          </a:r>
        </a:p>
        <a:p>
          <a:endParaRPr lang="en-US" sz="1100"/>
        </a:p>
      </xdr:txBody>
    </xdr:sp>
    <xdr:clientData/>
  </xdr:oneCellAnchor>
  <xdr:oneCellAnchor>
    <xdr:from>
      <xdr:col>14</xdr:col>
      <xdr:colOff>367820</xdr:colOff>
      <xdr:row>29</xdr:row>
      <xdr:rowOff>66675</xdr:rowOff>
    </xdr:from>
    <xdr:ext cx="505330" cy="31149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3990D02-E4D1-4A3D-B81A-DDAC5DE09B13}"/>
            </a:ext>
          </a:extLst>
        </xdr:cNvPr>
        <xdr:cNvSpPr txBox="1"/>
      </xdr:nvSpPr>
      <xdr:spPr>
        <a:xfrm>
          <a:off x="8902220" y="5591175"/>
          <a:ext cx="50533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700"/>
            <a:t>20 %</a:t>
          </a:r>
        </a:p>
        <a:p>
          <a:pPr algn="ctr"/>
          <a:r>
            <a:rPr lang="en-US" sz="700"/>
            <a:t>Discount</a:t>
          </a:r>
        </a:p>
      </xdr:txBody>
    </xdr:sp>
    <xdr:clientData/>
  </xdr:oneCellAnchor>
  <xdr:oneCellAnchor>
    <xdr:from>
      <xdr:col>15</xdr:col>
      <xdr:colOff>266700</xdr:colOff>
      <xdr:row>28</xdr:row>
      <xdr:rowOff>114300</xdr:rowOff>
    </xdr:from>
    <xdr:ext cx="559833" cy="23320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BDBC481-1097-473C-830B-9F6C31C19643}"/>
            </a:ext>
          </a:extLst>
        </xdr:cNvPr>
        <xdr:cNvSpPr txBox="1"/>
      </xdr:nvSpPr>
      <xdr:spPr>
        <a:xfrm>
          <a:off x="9410700" y="5448300"/>
          <a:ext cx="55983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/>
            <a:t>$ 67.8 K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0.82883</cdr:x>
      <cdr:y>0.7535</cdr:y>
    </cdr:from>
    <cdr:to>
      <cdr:x>0.90285</cdr:x>
      <cdr:y>0.79972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249195D-9889-402D-AB6D-3EAE39F26014}"/>
            </a:ext>
          </a:extLst>
        </cdr:cNvPr>
        <cdr:cNvSpPr txBox="1"/>
      </cdr:nvSpPr>
      <cdr:spPr>
        <a:xfrm xmlns:a="http://schemas.openxmlformats.org/drawingml/2006/main">
          <a:off x="10239337" y="5124454"/>
          <a:ext cx="914438" cy="314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$ 814 K</a:t>
          </a:r>
        </a:p>
      </cdr:txBody>
    </cdr:sp>
  </cdr:relSizeAnchor>
  <cdr:relSizeAnchor xmlns:cdr="http://schemas.openxmlformats.org/drawingml/2006/chartDrawing">
    <cdr:from>
      <cdr:x>0.23747</cdr:x>
      <cdr:y>0.51541</cdr:y>
    </cdr:from>
    <cdr:to>
      <cdr:x>0.34618</cdr:x>
      <cdr:y>0.60784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74E5742-2C0A-4609-B511-F8162EF89F4B}"/>
            </a:ext>
          </a:extLst>
        </cdr:cNvPr>
        <cdr:cNvSpPr txBox="1"/>
      </cdr:nvSpPr>
      <cdr:spPr>
        <a:xfrm xmlns:a="http://schemas.openxmlformats.org/drawingml/2006/main">
          <a:off x="2933701" y="3505201"/>
          <a:ext cx="1343025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Oct 97 Stipulation</a:t>
          </a:r>
          <a:r>
            <a:rPr lang="en-US" sz="1100" baseline="0"/>
            <a:t> </a:t>
          </a:r>
          <a:r>
            <a:rPr lang="en-US" sz="1100"/>
            <a:t>of </a:t>
          </a:r>
        </a:p>
        <a:p xmlns:a="http://schemas.openxmlformats.org/drawingml/2006/main">
          <a:pPr algn="ctr"/>
          <a:r>
            <a:rPr lang="en-US" sz="1100"/>
            <a:t>Facts and </a:t>
          </a:r>
        </a:p>
        <a:p xmlns:a="http://schemas.openxmlformats.org/drawingml/2006/main">
          <a:pPr algn="ctr"/>
          <a:r>
            <a:rPr lang="en-US" sz="1100"/>
            <a:t>Consent Judgement</a:t>
          </a:r>
        </a:p>
      </cdr:txBody>
    </cdr:sp>
  </cdr:relSizeAnchor>
  <cdr:relSizeAnchor xmlns:cdr="http://schemas.openxmlformats.org/drawingml/2006/chartDrawing">
    <cdr:from>
      <cdr:x>0.30069</cdr:x>
      <cdr:y>0.62045</cdr:y>
    </cdr:from>
    <cdr:to>
      <cdr:x>0.39784</cdr:x>
      <cdr:y>0.7395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C5AB1B3-0849-4577-8DA5-8733EF232E9D}"/>
            </a:ext>
          </a:extLst>
        </cdr:cNvPr>
        <cdr:cNvSpPr txBox="1"/>
      </cdr:nvSpPr>
      <cdr:spPr>
        <a:xfrm xmlns:a="http://schemas.openxmlformats.org/drawingml/2006/main">
          <a:off x="3714751" y="4219575"/>
          <a:ext cx="1200150" cy="809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2000  Agreement </a:t>
          </a:r>
        </a:p>
        <a:p xmlns:a="http://schemas.openxmlformats.org/drawingml/2006/main">
          <a:pPr algn="ctr"/>
          <a:r>
            <a:rPr lang="en-US" sz="1100"/>
            <a:t>of Compromise</a:t>
          </a:r>
        </a:p>
        <a:p xmlns:a="http://schemas.openxmlformats.org/drawingml/2006/main">
          <a:pPr algn="ctr"/>
          <a:endParaRPr lang="en-US" sz="1100"/>
        </a:p>
        <a:p xmlns:a="http://schemas.openxmlformats.org/drawingml/2006/main">
          <a:pPr algn="ctr"/>
          <a:r>
            <a:rPr lang="en-US" sz="1100"/>
            <a:t>1st Amendment</a:t>
          </a:r>
        </a:p>
      </cdr:txBody>
    </cdr:sp>
  </cdr:relSizeAnchor>
  <cdr:relSizeAnchor xmlns:cdr="http://schemas.openxmlformats.org/drawingml/2006/chartDrawing">
    <cdr:from>
      <cdr:x>0.4441</cdr:x>
      <cdr:y>0.59384</cdr:y>
    </cdr:from>
    <cdr:to>
      <cdr:x>0.53817</cdr:x>
      <cdr:y>0.69188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B6ADF44-BD28-48A0-9A8F-B01809BA5832}"/>
            </a:ext>
          </a:extLst>
        </cdr:cNvPr>
        <cdr:cNvSpPr txBox="1"/>
      </cdr:nvSpPr>
      <cdr:spPr>
        <a:xfrm xmlns:a="http://schemas.openxmlformats.org/drawingml/2006/main">
          <a:off x="5486401" y="4038601"/>
          <a:ext cx="11620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Jul 2012</a:t>
          </a:r>
        </a:p>
        <a:p xmlns:a="http://schemas.openxmlformats.org/drawingml/2006/main">
          <a:pPr algn="ctr"/>
          <a:r>
            <a:rPr lang="en-US" sz="1100"/>
            <a:t>2nd Amendment</a:t>
          </a:r>
        </a:p>
        <a:p xmlns:a="http://schemas.openxmlformats.org/drawingml/2006/main">
          <a:pPr algn="ctr"/>
          <a:r>
            <a:rPr lang="en-US" sz="1100"/>
            <a:t>and Merge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0.94207</cdr:x>
      <cdr:y>0.2923</cdr:y>
    </cdr:from>
    <cdr:to>
      <cdr:x>1</cdr:x>
      <cdr:y>0.33846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735CBD9-103D-4FFC-AB36-04E441734A18}"/>
            </a:ext>
          </a:extLst>
        </cdr:cNvPr>
        <cdr:cNvSpPr txBox="1"/>
      </cdr:nvSpPr>
      <cdr:spPr>
        <a:xfrm xmlns:a="http://schemas.openxmlformats.org/drawingml/2006/main">
          <a:off x="10687101" y="1809731"/>
          <a:ext cx="657174" cy="28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$ 9.1 M</a:t>
          </a:r>
        </a:p>
      </cdr:txBody>
    </cdr:sp>
  </cdr:relSizeAnchor>
  <cdr:relSizeAnchor xmlns:cdr="http://schemas.openxmlformats.org/drawingml/2006/chartDrawing">
    <cdr:from>
      <cdr:x>0.94207</cdr:x>
      <cdr:y>0.77231</cdr:y>
    </cdr:from>
    <cdr:to>
      <cdr:x>0.9958</cdr:x>
      <cdr:y>0.82154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43603EB-5BF8-4AA2-9AA5-06D10C43A75C}"/>
            </a:ext>
          </a:extLst>
        </cdr:cNvPr>
        <cdr:cNvSpPr txBox="1"/>
      </cdr:nvSpPr>
      <cdr:spPr>
        <a:xfrm xmlns:a="http://schemas.openxmlformats.org/drawingml/2006/main">
          <a:off x="10687080" y="4781545"/>
          <a:ext cx="609528" cy="304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$2 .7 M</a:t>
          </a:r>
        </a:p>
      </cdr:txBody>
    </cdr:sp>
  </cdr:relSizeAnchor>
  <cdr:relSizeAnchor xmlns:cdr="http://schemas.openxmlformats.org/drawingml/2006/chartDrawing">
    <cdr:from>
      <cdr:x>0.4131</cdr:x>
      <cdr:y>0.43385</cdr:y>
    </cdr:from>
    <cdr:to>
      <cdr:x>0.4937</cdr:x>
      <cdr:y>0.58154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6FF9FA10-A986-463B-B1AE-E57862F19286}"/>
            </a:ext>
          </a:extLst>
        </cdr:cNvPr>
        <cdr:cNvSpPr txBox="1"/>
      </cdr:nvSpPr>
      <cdr:spPr>
        <a:xfrm xmlns:a="http://schemas.openxmlformats.org/drawingml/2006/main">
          <a:off x="4686300" y="2686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0.27736</cdr:x>
      <cdr:y>0.52051</cdr:y>
    </cdr:from>
    <cdr:to>
      <cdr:x>0.39575</cdr:x>
      <cdr:y>0.62205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3CA8198-1239-43F3-89B8-35E519B895AA}"/>
            </a:ext>
          </a:extLst>
        </cdr:cNvPr>
        <cdr:cNvSpPr txBox="1"/>
      </cdr:nvSpPr>
      <cdr:spPr>
        <a:xfrm xmlns:a="http://schemas.openxmlformats.org/drawingml/2006/main">
          <a:off x="3146425" y="3222625"/>
          <a:ext cx="1343025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Oct 97 Stipulation</a:t>
          </a:r>
          <a:r>
            <a:rPr lang="en-US" sz="1100" baseline="0"/>
            <a:t> </a:t>
          </a:r>
          <a:r>
            <a:rPr lang="en-US" sz="1100"/>
            <a:t>of </a:t>
          </a:r>
        </a:p>
        <a:p xmlns:a="http://schemas.openxmlformats.org/drawingml/2006/main">
          <a:pPr algn="ctr"/>
          <a:r>
            <a:rPr lang="en-US" sz="1100"/>
            <a:t>Facts and </a:t>
          </a:r>
        </a:p>
        <a:p xmlns:a="http://schemas.openxmlformats.org/drawingml/2006/main">
          <a:pPr algn="ctr"/>
          <a:r>
            <a:rPr lang="en-US" sz="1100"/>
            <a:t>Consent Judgement</a:t>
          </a:r>
        </a:p>
      </cdr:txBody>
    </cdr:sp>
  </cdr:relSizeAnchor>
  <cdr:relSizeAnchor xmlns:cdr="http://schemas.openxmlformats.org/drawingml/2006/chartDrawing">
    <cdr:from>
      <cdr:x>0.52757</cdr:x>
      <cdr:y>0.56359</cdr:y>
    </cdr:from>
    <cdr:to>
      <cdr:x>0.63</cdr:x>
      <cdr:y>0.67128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F45DEB2E-5A12-4C93-A5E9-090509BABDE2}"/>
            </a:ext>
          </a:extLst>
        </cdr:cNvPr>
        <cdr:cNvSpPr txBox="1"/>
      </cdr:nvSpPr>
      <cdr:spPr>
        <a:xfrm xmlns:a="http://schemas.openxmlformats.org/drawingml/2006/main">
          <a:off x="5984875" y="3489325"/>
          <a:ext cx="11620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Jul 2012</a:t>
          </a:r>
        </a:p>
        <a:p xmlns:a="http://schemas.openxmlformats.org/drawingml/2006/main">
          <a:pPr algn="ctr"/>
          <a:r>
            <a:rPr lang="en-US" sz="1100"/>
            <a:t>2nd Amendment</a:t>
          </a:r>
        </a:p>
        <a:p xmlns:a="http://schemas.openxmlformats.org/drawingml/2006/main">
          <a:pPr algn="ctr"/>
          <a:r>
            <a:rPr lang="en-US" sz="1100"/>
            <a:t>and Merge</a:t>
          </a:r>
        </a:p>
      </cdr:txBody>
    </cdr:sp>
  </cdr:relSizeAnchor>
  <cdr:relSizeAnchor xmlns:cdr="http://schemas.openxmlformats.org/drawingml/2006/chartDrawing">
    <cdr:from>
      <cdr:x>0.34117</cdr:x>
      <cdr:y>0.62974</cdr:y>
    </cdr:from>
    <cdr:to>
      <cdr:x>0.44696</cdr:x>
      <cdr:y>0.76051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050845B1-D183-4E32-A2A1-C11BE029C976}"/>
            </a:ext>
          </a:extLst>
        </cdr:cNvPr>
        <cdr:cNvSpPr txBox="1"/>
      </cdr:nvSpPr>
      <cdr:spPr>
        <a:xfrm xmlns:a="http://schemas.openxmlformats.org/drawingml/2006/main">
          <a:off x="3870325" y="3898900"/>
          <a:ext cx="1200150" cy="809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2000  Agreement </a:t>
          </a:r>
        </a:p>
        <a:p xmlns:a="http://schemas.openxmlformats.org/drawingml/2006/main">
          <a:pPr algn="ctr"/>
          <a:r>
            <a:rPr lang="en-US" sz="1100"/>
            <a:t>of Compromise</a:t>
          </a:r>
        </a:p>
        <a:p xmlns:a="http://schemas.openxmlformats.org/drawingml/2006/main">
          <a:pPr algn="ctr"/>
          <a:endParaRPr lang="en-US" sz="1100"/>
        </a:p>
        <a:p xmlns:a="http://schemas.openxmlformats.org/drawingml/2006/main">
          <a:pPr algn="ctr"/>
          <a:r>
            <a:rPr lang="en-US" sz="1100"/>
            <a:t>1st Amendment</a:t>
          </a:r>
        </a:p>
      </cdr:txBody>
    </cdr:sp>
  </cdr:relSizeAnchor>
  <cdr:relSizeAnchor xmlns:cdr="http://schemas.openxmlformats.org/drawingml/2006/chartDrawing">
    <cdr:from>
      <cdr:x>0.63476</cdr:x>
      <cdr:y>0.66615</cdr:y>
    </cdr:from>
    <cdr:to>
      <cdr:x>0.69857</cdr:x>
      <cdr:y>0.72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7DBDA60B-43A6-49BC-86C3-E400FEA20FE7}"/>
            </a:ext>
          </a:extLst>
        </cdr:cNvPr>
        <cdr:cNvSpPr txBox="1"/>
      </cdr:nvSpPr>
      <cdr:spPr>
        <a:xfrm xmlns:a="http://schemas.openxmlformats.org/drawingml/2006/main">
          <a:off x="7200900" y="4124325"/>
          <a:ext cx="7239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20%</a:t>
          </a:r>
        </a:p>
        <a:p xmlns:a="http://schemas.openxmlformats.org/drawingml/2006/main">
          <a:pPr algn="ctr"/>
          <a:r>
            <a:rPr lang="en-US" sz="700"/>
            <a:t>Discount</a:t>
          </a:r>
          <a:endParaRPr lang="en-US" sz="800"/>
        </a:p>
      </cdr:txBody>
    </cdr:sp>
  </cdr:relSizeAnchor>
  <cdr:relSizeAnchor xmlns:cdr="http://schemas.openxmlformats.org/drawingml/2006/chartDrawing">
    <cdr:from>
      <cdr:x>0.69186</cdr:x>
      <cdr:y>0.64</cdr:y>
    </cdr:from>
    <cdr:to>
      <cdr:x>0.73132</cdr:x>
      <cdr:y>0.67538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2DC1D557-25E7-4536-A9FF-7DC31A389F59}"/>
            </a:ext>
          </a:extLst>
        </cdr:cNvPr>
        <cdr:cNvSpPr txBox="1"/>
      </cdr:nvSpPr>
      <cdr:spPr>
        <a:xfrm xmlns:a="http://schemas.openxmlformats.org/drawingml/2006/main">
          <a:off x="7848600" y="3962399"/>
          <a:ext cx="4476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$ 302 K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Christina Long" id="{9DA80D54-9C71-4EEE-9C27-DFEE9B0835C8}" userId="S::clong@caillouetland.com::7b276199-f6ac-461d-80f7-ced6799f788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49" dT="2021-11-30T23:33:57.88" personId="{9DA80D54-9C71-4EEE-9C27-DFEE9B0835C8}" id="{C973E6F8-4185-4585-B66F-263C2D9D6557}">
    <text>CPI 12.444%</text>
  </threadedComment>
  <threadedComment ref="WJ49" dT="2021-11-30T23:33:57.88" personId="{9DA80D54-9C71-4EEE-9C27-DFEE9B0835C8}" id="{C973E6F8-4185-4584-B66F-263C2D9D6557}">
    <text>CPI 12.444%</text>
  </threadedComment>
  <threadedComment ref="XF59" dT="2021-11-30T23:36:38.65" personId="{9DA80D54-9C71-4EEE-9C27-DFEE9B0835C8}" id="{F394C293-F4D8-42B5-98C3-BE8675521FF2}">
    <text>Have we signed a new lease?</text>
  </threadedComment>
  <threadedComment ref="WE64" dT="2022-01-21T23:20:25.05" personId="{9DA80D54-9C71-4EEE-9C27-DFEE9B0835C8}" id="{1B781FF4-6AAA-4D6D-8B28-C49381A04C9E}">
    <text>lease terminated</text>
  </threadedComment>
  <threadedComment ref="WD65" dT="2022-01-21T23:13:53.49" personId="{9DA80D54-9C71-4EEE-9C27-DFEE9B0835C8}" id="{9E9B7A3B-DD07-486A-A631-7795925E7EEA}">
    <text>lease terminated</text>
  </threadedComment>
  <threadedComment ref="WY67" dT="2022-01-21T20:51:03.21" personId="{9DA80D54-9C71-4EEE-9C27-DFEE9B0835C8}" id="{C5C51717-088B-4A28-86D9-F8D6027C65CA}">
    <text xml:space="preserve">Are we entering into a longer term lease or have they exercised option for additional 18 months.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D830E-E6D3-445C-B816-398822BA6CED}">
  <sheetPr filterMode="1">
    <pageSetUpPr fitToPage="1"/>
  </sheetPr>
  <dimension ref="A1:AII76"/>
  <sheetViews>
    <sheetView tabSelected="1" zoomScaleNormal="100" workbookViewId="0">
      <pane xSplit="13" ySplit="2" topLeftCell="WR7" activePane="bottomRight" state="frozen"/>
      <selection pane="topRight" activeCell="C77" sqref="C77"/>
      <selection pane="bottomLeft" activeCell="C77" sqref="C77"/>
      <selection pane="bottomRight" activeCell="H76" sqref="H76"/>
    </sheetView>
  </sheetViews>
  <sheetFormatPr defaultRowHeight="14.4" x14ac:dyDescent="0.3"/>
  <cols>
    <col min="1" max="1" width="35" customWidth="1"/>
    <col min="2" max="2" width="7.6640625" customWidth="1"/>
    <col min="3" max="3" width="10.88671875" bestFit="1" customWidth="1"/>
    <col min="4" max="4" width="12.5546875" style="6" customWidth="1"/>
    <col min="5" max="5" width="10.44140625" customWidth="1"/>
    <col min="6" max="7" width="11.44140625" bestFit="1" customWidth="1"/>
    <col min="8" max="8" width="12.44140625" customWidth="1"/>
    <col min="9" max="9" width="11.44140625" customWidth="1"/>
    <col min="10" max="10" width="11.5546875" bestFit="1" customWidth="1"/>
    <col min="11" max="11" width="7.109375" customWidth="1"/>
    <col min="12" max="12" width="8.6640625" bestFit="1" customWidth="1"/>
    <col min="13" max="13" width="16" bestFit="1" customWidth="1"/>
    <col min="14" max="14" width="10.5546875" bestFit="1" customWidth="1"/>
    <col min="15" max="15" width="6.33203125" bestFit="1" customWidth="1"/>
    <col min="16" max="16" width="6.5546875" style="13" bestFit="1" customWidth="1"/>
    <col min="17" max="17" width="10.5546875" customWidth="1"/>
    <col min="18" max="18" width="10.88671875" bestFit="1" customWidth="1"/>
    <col min="19" max="20" width="4" bestFit="1" customWidth="1"/>
    <col min="21" max="21" width="3" bestFit="1" customWidth="1"/>
    <col min="22" max="22" width="4.44140625" bestFit="1" customWidth="1"/>
    <col min="23" max="23" width="5" bestFit="1" customWidth="1"/>
    <col min="24" max="24" width="4.5546875" customWidth="1"/>
    <col min="25" max="25" width="10" style="3" bestFit="1" customWidth="1"/>
    <col min="26" max="26" width="13.109375" customWidth="1"/>
    <col min="27" max="27" width="12.6640625" style="18" customWidth="1"/>
    <col min="28" max="28" width="3.6640625" bestFit="1" customWidth="1"/>
    <col min="29" max="29" width="8.88671875" bestFit="1" customWidth="1"/>
    <col min="31" max="127" width="9.88671875" customWidth="1"/>
    <col min="128" max="129" width="8.5546875" customWidth="1"/>
    <col min="130" max="163" width="9" bestFit="1" customWidth="1"/>
    <col min="164" max="177" width="9" style="18" bestFit="1" customWidth="1"/>
    <col min="178" max="208" width="10.5546875" style="18" bestFit="1" customWidth="1"/>
    <col min="209" max="427" width="10.5546875" bestFit="1" customWidth="1"/>
    <col min="428" max="428" width="13" customWidth="1"/>
    <col min="429" max="445" width="10.5546875" bestFit="1" customWidth="1"/>
    <col min="446" max="446" width="10.5546875" style="18" bestFit="1" customWidth="1"/>
    <col min="447" max="487" width="10.5546875" bestFit="1" customWidth="1"/>
    <col min="488" max="499" width="11.5546875" bestFit="1" customWidth="1"/>
    <col min="500" max="500" width="12.109375" customWidth="1"/>
    <col min="501" max="526" width="11.5546875" bestFit="1" customWidth="1"/>
    <col min="527" max="527" width="11.5546875" style="21" bestFit="1" customWidth="1"/>
    <col min="528" max="585" width="11.5546875" bestFit="1" customWidth="1"/>
    <col min="586" max="586" width="11.88671875" style="4" bestFit="1" customWidth="1"/>
    <col min="587" max="589" width="11.5546875" bestFit="1" customWidth="1"/>
    <col min="590" max="590" width="11.88671875" style="4" bestFit="1" customWidth="1"/>
    <col min="591" max="598" width="11.5546875" bestFit="1" customWidth="1"/>
    <col min="599" max="599" width="11.88671875" style="4" bestFit="1" customWidth="1"/>
    <col min="600" max="600" width="11.88671875" style="51" bestFit="1" customWidth="1"/>
    <col min="601" max="601" width="11.88671875" bestFit="1" customWidth="1"/>
    <col min="602" max="603" width="11.5546875" bestFit="1" customWidth="1"/>
    <col min="604" max="604" width="11.88671875" bestFit="1" customWidth="1"/>
    <col min="605" max="606" width="11.5546875" bestFit="1" customWidth="1"/>
    <col min="607" max="607" width="11.5546875" style="21" bestFit="1" customWidth="1"/>
    <col min="608" max="608" width="11.88671875" bestFit="1" customWidth="1"/>
    <col min="609" max="611" width="11.5546875" bestFit="1" customWidth="1"/>
    <col min="612" max="612" width="11.88671875" bestFit="1" customWidth="1"/>
    <col min="613" max="619" width="11.5546875" bestFit="1" customWidth="1"/>
    <col min="620" max="620" width="12" bestFit="1" customWidth="1"/>
    <col min="621" max="787" width="11.5546875" bestFit="1" customWidth="1"/>
    <col min="788" max="919" width="10.5546875" bestFit="1" customWidth="1"/>
  </cols>
  <sheetData>
    <row r="1" spans="1:919" x14ac:dyDescent="0.3">
      <c r="F1" s="103" t="s">
        <v>0</v>
      </c>
      <c r="G1" s="103"/>
      <c r="H1" s="103" t="s">
        <v>1</v>
      </c>
      <c r="I1" s="103"/>
      <c r="Q1" s="103" t="s">
        <v>2</v>
      </c>
      <c r="R1" s="103"/>
      <c r="V1" t="s">
        <v>3</v>
      </c>
      <c r="AD1" s="103" t="s">
        <v>4</v>
      </c>
      <c r="AE1" s="103"/>
      <c r="AF1" s="107">
        <f t="shared" ref="AF1" si="0">AR1-1</f>
        <v>1974</v>
      </c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9"/>
      <c r="AR1" s="107">
        <f t="shared" ref="AR1" si="1">BD1-1</f>
        <v>1975</v>
      </c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9"/>
      <c r="BD1" s="107">
        <f t="shared" ref="BD1" si="2">BP1-1</f>
        <v>1976</v>
      </c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9"/>
      <c r="BP1" s="107">
        <f t="shared" ref="BP1" si="3">CB1-1</f>
        <v>1977</v>
      </c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9"/>
      <c r="CB1" s="107">
        <f t="shared" ref="CB1" si="4">CN1-1</f>
        <v>1978</v>
      </c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9"/>
      <c r="CN1" s="107">
        <f t="shared" ref="CN1" si="5">CZ1-1</f>
        <v>1979</v>
      </c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9"/>
      <c r="CZ1" s="107">
        <f t="shared" ref="CZ1" si="6">DL1-1</f>
        <v>1980</v>
      </c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9"/>
      <c r="DL1" s="107">
        <f t="shared" ref="DL1" si="7">DX1-1</f>
        <v>1981</v>
      </c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9"/>
      <c r="DX1" s="107">
        <f t="shared" ref="DX1" si="8">EJ1-1</f>
        <v>1982</v>
      </c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9"/>
      <c r="EJ1" s="107">
        <f t="shared" ref="EJ1" si="9">EV1-1</f>
        <v>1983</v>
      </c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9"/>
      <c r="EV1" s="107">
        <f t="shared" ref="EV1" si="10">FH1-1</f>
        <v>1984</v>
      </c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9"/>
      <c r="FH1" s="107">
        <f t="shared" ref="FH1" si="11">FT1-1</f>
        <v>1985</v>
      </c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9"/>
      <c r="FT1" s="107">
        <f t="shared" ref="FT1" si="12">GF1-1</f>
        <v>1986</v>
      </c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9"/>
      <c r="GF1" s="107">
        <f t="shared" ref="GF1" si="13">GR1-1</f>
        <v>1987</v>
      </c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9"/>
      <c r="GR1" s="107">
        <f t="shared" ref="GR1" si="14">HD1-1</f>
        <v>1988</v>
      </c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9"/>
      <c r="HD1" s="107">
        <f t="shared" ref="HD1" si="15">HP1-1</f>
        <v>1989</v>
      </c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9"/>
      <c r="HP1" s="107">
        <f t="shared" ref="HP1" si="16">IB1-1</f>
        <v>1990</v>
      </c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9"/>
      <c r="IB1" s="107">
        <f t="shared" ref="IB1" si="17">IN1-1</f>
        <v>1991</v>
      </c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9"/>
      <c r="IN1" s="107">
        <f t="shared" ref="IN1" si="18">IZ1-1</f>
        <v>1992</v>
      </c>
      <c r="IO1" s="108"/>
      <c r="IP1" s="108"/>
      <c r="IQ1" s="108"/>
      <c r="IR1" s="108"/>
      <c r="IS1" s="108"/>
      <c r="IT1" s="108"/>
      <c r="IU1" s="108"/>
      <c r="IV1" s="108"/>
      <c r="IW1" s="108"/>
      <c r="IX1" s="108"/>
      <c r="IY1" s="109"/>
      <c r="IZ1" s="107">
        <f t="shared" ref="IZ1" si="19">JL1-1</f>
        <v>1993</v>
      </c>
      <c r="JA1" s="108"/>
      <c r="JB1" s="108"/>
      <c r="JC1" s="108"/>
      <c r="JD1" s="108"/>
      <c r="JE1" s="108"/>
      <c r="JF1" s="108"/>
      <c r="JG1" s="108"/>
      <c r="JH1" s="108"/>
      <c r="JI1" s="108"/>
      <c r="JJ1" s="108"/>
      <c r="JK1" s="109"/>
      <c r="JL1" s="107">
        <f t="shared" ref="JL1" si="20">JX1-1</f>
        <v>1994</v>
      </c>
      <c r="JM1" s="108"/>
      <c r="JN1" s="108"/>
      <c r="JO1" s="108"/>
      <c r="JP1" s="108"/>
      <c r="JQ1" s="108"/>
      <c r="JR1" s="108"/>
      <c r="JS1" s="108"/>
      <c r="JT1" s="108"/>
      <c r="JU1" s="108"/>
      <c r="JV1" s="108"/>
      <c r="JW1" s="109"/>
      <c r="JX1" s="107">
        <f t="shared" ref="JX1" si="21">KJ1-1</f>
        <v>1995</v>
      </c>
      <c r="JY1" s="108"/>
      <c r="JZ1" s="108"/>
      <c r="KA1" s="108"/>
      <c r="KB1" s="108"/>
      <c r="KC1" s="108"/>
      <c r="KD1" s="108"/>
      <c r="KE1" s="108"/>
      <c r="KF1" s="108"/>
      <c r="KG1" s="108"/>
      <c r="KH1" s="108"/>
      <c r="KI1" s="109"/>
      <c r="KJ1" s="107">
        <f t="shared" ref="KJ1" si="22">KV1-1</f>
        <v>1996</v>
      </c>
      <c r="KK1" s="108"/>
      <c r="KL1" s="108"/>
      <c r="KM1" s="108"/>
      <c r="KN1" s="108"/>
      <c r="KO1" s="108"/>
      <c r="KP1" s="108"/>
      <c r="KQ1" s="108"/>
      <c r="KR1" s="108"/>
      <c r="KS1" s="108"/>
      <c r="KT1" s="108"/>
      <c r="KU1" s="109"/>
      <c r="KV1" s="107">
        <f t="shared" ref="KV1" si="23">LH1-1</f>
        <v>1997</v>
      </c>
      <c r="KW1" s="108"/>
      <c r="KX1" s="108"/>
      <c r="KY1" s="108"/>
      <c r="KZ1" s="108"/>
      <c r="LA1" s="108"/>
      <c r="LB1" s="108"/>
      <c r="LC1" s="108"/>
      <c r="LD1" s="108"/>
      <c r="LE1" s="108"/>
      <c r="LF1" s="108"/>
      <c r="LG1" s="109"/>
      <c r="LH1" s="107">
        <f>LT1-1</f>
        <v>1998</v>
      </c>
      <c r="LI1" s="108"/>
      <c r="LJ1" s="108"/>
      <c r="LK1" s="108"/>
      <c r="LL1" s="108"/>
      <c r="LM1" s="108"/>
      <c r="LN1" s="108"/>
      <c r="LO1" s="108"/>
      <c r="LP1" s="108"/>
      <c r="LQ1" s="108"/>
      <c r="LR1" s="108"/>
      <c r="LS1" s="109"/>
      <c r="LT1" s="107">
        <f>2000-1</f>
        <v>1999</v>
      </c>
      <c r="LU1" s="108"/>
      <c r="LV1" s="108"/>
      <c r="LW1" s="108"/>
      <c r="LX1" s="108"/>
      <c r="LY1" s="108"/>
      <c r="LZ1" s="108"/>
      <c r="MA1" s="108"/>
      <c r="MB1" s="108"/>
      <c r="MC1" s="108"/>
      <c r="MD1" s="108"/>
      <c r="ME1" s="109"/>
      <c r="MF1" s="107">
        <v>2000</v>
      </c>
      <c r="MG1" s="108"/>
      <c r="MH1" s="108"/>
      <c r="MI1" s="108"/>
      <c r="MJ1" s="108"/>
      <c r="MK1" s="108"/>
      <c r="ML1" s="108"/>
      <c r="MM1" s="108"/>
      <c r="MN1" s="108"/>
      <c r="MO1" s="108"/>
      <c r="MP1" s="108"/>
      <c r="MQ1" s="109"/>
      <c r="MR1" s="107">
        <v>2001</v>
      </c>
      <c r="MS1" s="108"/>
      <c r="MT1" s="108"/>
      <c r="MU1" s="108"/>
      <c r="MV1" s="108"/>
      <c r="MW1" s="108"/>
      <c r="MX1" s="108"/>
      <c r="MY1" s="108"/>
      <c r="MZ1" s="108"/>
      <c r="NA1" s="108"/>
      <c r="NB1" s="108"/>
      <c r="NC1" s="109"/>
      <c r="ND1" s="107">
        <v>2002</v>
      </c>
      <c r="NE1" s="108"/>
      <c r="NF1" s="108"/>
      <c r="NG1" s="108"/>
      <c r="NH1" s="108"/>
      <c r="NI1" s="108"/>
      <c r="NJ1" s="108"/>
      <c r="NK1" s="108"/>
      <c r="NL1" s="108"/>
      <c r="NM1" s="108"/>
      <c r="NN1" s="108"/>
      <c r="NO1" s="109"/>
      <c r="NP1" s="107">
        <v>2003</v>
      </c>
      <c r="NQ1" s="108"/>
      <c r="NR1" s="108"/>
      <c r="NS1" s="108"/>
      <c r="NT1" s="108"/>
      <c r="NU1" s="108"/>
      <c r="NV1" s="108"/>
      <c r="NW1" s="108"/>
      <c r="NX1" s="108"/>
      <c r="NY1" s="108"/>
      <c r="NZ1" s="108"/>
      <c r="OA1" s="109"/>
      <c r="OB1" s="107">
        <v>2004</v>
      </c>
      <c r="OC1" s="108"/>
      <c r="OD1" s="108"/>
      <c r="OE1" s="108"/>
      <c r="OF1" s="108"/>
      <c r="OG1" s="108"/>
      <c r="OH1" s="108"/>
      <c r="OI1" s="108"/>
      <c r="OJ1" s="108"/>
      <c r="OK1" s="108"/>
      <c r="OL1" s="108"/>
      <c r="OM1" s="109"/>
      <c r="ON1" s="107">
        <v>2005</v>
      </c>
      <c r="OO1" s="108"/>
      <c r="OP1" s="108"/>
      <c r="OQ1" s="108"/>
      <c r="OR1" s="108"/>
      <c r="OS1" s="108"/>
      <c r="OT1" s="108"/>
      <c r="OU1" s="108"/>
      <c r="OV1" s="108"/>
      <c r="OW1" s="108"/>
      <c r="OX1" s="108"/>
      <c r="OY1" s="109"/>
      <c r="OZ1" s="107">
        <v>2006</v>
      </c>
      <c r="PA1" s="108"/>
      <c r="PB1" s="108"/>
      <c r="PC1" s="108"/>
      <c r="PD1" s="108"/>
      <c r="PE1" s="108"/>
      <c r="PF1" s="108"/>
      <c r="PG1" s="108"/>
      <c r="PH1" s="108"/>
      <c r="PI1" s="108"/>
      <c r="PJ1" s="108"/>
      <c r="PK1" s="109"/>
      <c r="PL1" s="107">
        <v>2007</v>
      </c>
      <c r="PM1" s="108"/>
      <c r="PN1" s="108"/>
      <c r="PO1" s="108"/>
      <c r="PP1" s="108"/>
      <c r="PQ1" s="108"/>
      <c r="PR1" s="108"/>
      <c r="PS1" s="108"/>
      <c r="PT1" s="108"/>
      <c r="PU1" s="108"/>
      <c r="PV1" s="108"/>
      <c r="PW1" s="109"/>
      <c r="PX1" s="107">
        <v>2008</v>
      </c>
      <c r="PY1" s="108"/>
      <c r="PZ1" s="108"/>
      <c r="QA1" s="108"/>
      <c r="QB1" s="108"/>
      <c r="QC1" s="108"/>
      <c r="QD1" s="108"/>
      <c r="QE1" s="108"/>
      <c r="QF1" s="108"/>
      <c r="QG1" s="108"/>
      <c r="QH1" s="108"/>
      <c r="QI1" s="109"/>
      <c r="QJ1" s="107">
        <v>2009</v>
      </c>
      <c r="QK1" s="108"/>
      <c r="QL1" s="108"/>
      <c r="QM1" s="108"/>
      <c r="QN1" s="108"/>
      <c r="QO1" s="108"/>
      <c r="QP1" s="108"/>
      <c r="QQ1" s="108"/>
      <c r="QR1" s="108"/>
      <c r="QS1" s="108"/>
      <c r="QT1" s="108"/>
      <c r="QU1" s="109"/>
      <c r="QV1" s="107">
        <v>2010</v>
      </c>
      <c r="QW1" s="108"/>
      <c r="QX1" s="108"/>
      <c r="QY1" s="108"/>
      <c r="QZ1" s="108"/>
      <c r="RA1" s="108"/>
      <c r="RB1" s="108"/>
      <c r="RC1" s="108"/>
      <c r="RD1" s="108"/>
      <c r="RE1" s="108"/>
      <c r="RF1" s="108"/>
      <c r="RG1" s="109"/>
      <c r="RH1" s="107">
        <v>2011</v>
      </c>
      <c r="RI1" s="108"/>
      <c r="RJ1" s="108"/>
      <c r="RK1" s="108"/>
      <c r="RL1" s="108"/>
      <c r="RM1" s="108"/>
      <c r="RN1" s="108"/>
      <c r="RO1" s="108"/>
      <c r="RP1" s="108"/>
      <c r="RQ1" s="108"/>
      <c r="RR1" s="108"/>
      <c r="RS1" s="109"/>
      <c r="RT1" s="107">
        <v>2012</v>
      </c>
      <c r="RU1" s="108"/>
      <c r="RV1" s="108"/>
      <c r="RW1" s="108"/>
      <c r="RX1" s="108"/>
      <c r="RY1" s="108"/>
      <c r="RZ1" s="108"/>
      <c r="SA1" s="108"/>
      <c r="SB1" s="108"/>
      <c r="SC1" s="108"/>
      <c r="SD1" s="108"/>
      <c r="SE1" s="109"/>
      <c r="SF1" s="107">
        <v>2013</v>
      </c>
      <c r="SG1" s="108"/>
      <c r="SH1" s="108"/>
      <c r="SI1" s="108"/>
      <c r="SJ1" s="108"/>
      <c r="SK1" s="108"/>
      <c r="SL1" s="108"/>
      <c r="SM1" s="108"/>
      <c r="SN1" s="108"/>
      <c r="SO1" s="108"/>
      <c r="SP1" s="108"/>
      <c r="SQ1" s="109"/>
      <c r="SR1" s="107">
        <v>2014</v>
      </c>
      <c r="SS1" s="108"/>
      <c r="ST1" s="108"/>
      <c r="SU1" s="108"/>
      <c r="SV1" s="108"/>
      <c r="SW1" s="108"/>
      <c r="SX1" s="108"/>
      <c r="SY1" s="108"/>
      <c r="SZ1" s="108"/>
      <c r="TA1" s="108"/>
      <c r="TB1" s="108"/>
      <c r="TC1" s="109"/>
      <c r="TD1" s="107">
        <v>2015</v>
      </c>
      <c r="TE1" s="108"/>
      <c r="TF1" s="108"/>
      <c r="TG1" s="108"/>
      <c r="TH1" s="108"/>
      <c r="TI1" s="108"/>
      <c r="TJ1" s="108"/>
      <c r="TK1" s="108"/>
      <c r="TL1" s="108"/>
      <c r="TM1" s="108"/>
      <c r="TN1" s="108"/>
      <c r="TO1" s="109"/>
      <c r="TP1" s="107">
        <v>2016</v>
      </c>
      <c r="TQ1" s="108"/>
      <c r="TR1" s="108"/>
      <c r="TS1" s="108"/>
      <c r="TT1" s="108"/>
      <c r="TU1" s="108"/>
      <c r="TV1" s="108"/>
      <c r="TW1" s="108"/>
      <c r="TX1" s="108"/>
      <c r="TY1" s="108"/>
      <c r="TZ1" s="108"/>
      <c r="UA1" s="109"/>
      <c r="UB1" s="107">
        <v>2017</v>
      </c>
      <c r="UC1" s="108"/>
      <c r="UD1" s="108"/>
      <c r="UE1" s="108"/>
      <c r="UF1" s="108"/>
      <c r="UG1" s="108"/>
      <c r="UH1" s="108"/>
      <c r="UI1" s="108"/>
      <c r="UJ1" s="108"/>
      <c r="UK1" s="108"/>
      <c r="UL1" s="108"/>
      <c r="UM1" s="109"/>
      <c r="UN1" s="107">
        <v>2018</v>
      </c>
      <c r="UO1" s="108"/>
      <c r="UP1" s="108"/>
      <c r="UQ1" s="108"/>
      <c r="UR1" s="108"/>
      <c r="US1" s="108"/>
      <c r="UT1" s="108"/>
      <c r="UU1" s="108"/>
      <c r="UV1" s="108"/>
      <c r="UW1" s="108"/>
      <c r="UX1" s="108"/>
      <c r="UY1" s="109"/>
      <c r="UZ1" s="107">
        <v>2019</v>
      </c>
      <c r="VA1" s="108"/>
      <c r="VB1" s="108"/>
      <c r="VC1" s="108"/>
      <c r="VD1" s="108"/>
      <c r="VE1" s="108"/>
      <c r="VF1" s="108"/>
      <c r="VG1" s="108"/>
      <c r="VH1" s="108"/>
      <c r="VI1" s="108"/>
      <c r="VJ1" s="108"/>
      <c r="VK1" s="109"/>
      <c r="VL1" s="107">
        <v>2020</v>
      </c>
      <c r="VM1" s="108"/>
      <c r="VN1" s="108"/>
      <c r="VO1" s="108"/>
      <c r="VP1" s="108"/>
      <c r="VQ1" s="108"/>
      <c r="VR1" s="108"/>
      <c r="VS1" s="108"/>
      <c r="VT1" s="108"/>
      <c r="VU1" s="108"/>
      <c r="VV1" s="108"/>
      <c r="VW1" s="109"/>
      <c r="VX1" s="107">
        <v>2021</v>
      </c>
      <c r="VY1" s="108"/>
      <c r="VZ1" s="108"/>
      <c r="WA1" s="108"/>
      <c r="WB1" s="108"/>
      <c r="WC1" s="108"/>
      <c r="WD1" s="108"/>
      <c r="WE1" s="108"/>
      <c r="WF1" s="108"/>
      <c r="WG1" s="108"/>
      <c r="WH1" s="108"/>
      <c r="WI1" s="109"/>
      <c r="WJ1" s="110">
        <v>2022</v>
      </c>
      <c r="WK1" s="111"/>
      <c r="WL1" s="111"/>
      <c r="WM1" s="111"/>
      <c r="WN1" s="111"/>
      <c r="WO1" s="111"/>
      <c r="WP1" s="111"/>
      <c r="WQ1" s="111"/>
      <c r="WR1" s="111"/>
      <c r="WS1" s="111"/>
      <c r="WT1" s="111"/>
      <c r="WU1" s="112"/>
      <c r="WV1" s="104">
        <v>2023</v>
      </c>
      <c r="WW1" s="105"/>
      <c r="WX1" s="105"/>
      <c r="WY1" s="105"/>
      <c r="WZ1" s="105"/>
      <c r="XA1" s="105"/>
      <c r="XB1" s="105"/>
      <c r="XC1" s="105"/>
      <c r="XD1" s="105"/>
      <c r="XE1" s="105"/>
      <c r="XF1" s="105"/>
      <c r="XG1" s="106"/>
      <c r="XH1" s="104">
        <v>2024</v>
      </c>
      <c r="XI1" s="105"/>
      <c r="XJ1" s="105"/>
      <c r="XK1" s="105"/>
      <c r="XL1" s="105"/>
      <c r="XM1" s="105"/>
      <c r="XN1" s="105"/>
      <c r="XO1" s="105"/>
      <c r="XP1" s="105"/>
      <c r="XQ1" s="105"/>
      <c r="XR1" s="105"/>
      <c r="XS1" s="106"/>
      <c r="XT1" s="104">
        <v>2025</v>
      </c>
      <c r="XU1" s="105"/>
      <c r="XV1" s="105"/>
      <c r="XW1" s="105"/>
      <c r="XX1" s="105"/>
      <c r="XY1" s="105"/>
      <c r="XZ1" s="105"/>
      <c r="YA1" s="105"/>
      <c r="YB1" s="105"/>
      <c r="YC1" s="105"/>
      <c r="YD1" s="105"/>
      <c r="YE1" s="106"/>
      <c r="YF1" s="113">
        <v>2026</v>
      </c>
      <c r="YG1" s="114"/>
      <c r="YH1" s="114"/>
      <c r="YI1" s="114"/>
      <c r="YJ1" s="114"/>
      <c r="YK1" s="114"/>
      <c r="YL1" s="114"/>
      <c r="YM1" s="114"/>
      <c r="YN1" s="114"/>
      <c r="YO1" s="114"/>
      <c r="YP1" s="114"/>
      <c r="YQ1" s="115"/>
      <c r="YR1" s="113">
        <v>2027</v>
      </c>
      <c r="YS1" s="114"/>
      <c r="YT1" s="114"/>
      <c r="YU1" s="114"/>
      <c r="YV1" s="114"/>
      <c r="YW1" s="114"/>
      <c r="YX1" s="114"/>
      <c r="YY1" s="114"/>
      <c r="YZ1" s="114"/>
      <c r="ZA1" s="114"/>
      <c r="ZB1" s="114"/>
      <c r="ZC1" s="115"/>
      <c r="ZD1" s="113">
        <v>2028</v>
      </c>
      <c r="ZE1" s="114"/>
      <c r="ZF1" s="114"/>
      <c r="ZG1" s="114"/>
      <c r="ZH1" s="114"/>
      <c r="ZI1" s="114"/>
      <c r="ZJ1" s="114"/>
      <c r="ZK1" s="114"/>
      <c r="ZL1" s="114"/>
      <c r="ZM1" s="114"/>
      <c r="ZN1" s="114"/>
      <c r="ZO1" s="115"/>
      <c r="ZP1" s="113">
        <v>2029</v>
      </c>
      <c r="ZQ1" s="114"/>
      <c r="ZR1" s="114"/>
      <c r="ZS1" s="114"/>
      <c r="ZT1" s="114"/>
      <c r="ZU1" s="114"/>
      <c r="ZV1" s="114"/>
      <c r="ZW1" s="114"/>
      <c r="ZX1" s="114"/>
      <c r="ZY1" s="114"/>
      <c r="ZZ1" s="114"/>
      <c r="AAA1" s="115"/>
      <c r="AAB1" s="113">
        <v>2030</v>
      </c>
      <c r="AAC1" s="114"/>
      <c r="AAD1" s="114"/>
      <c r="AAE1" s="114"/>
      <c r="AAF1" s="114"/>
      <c r="AAG1" s="114"/>
      <c r="AAH1" s="114"/>
      <c r="AAI1" s="114"/>
      <c r="AAJ1" s="114"/>
      <c r="AAK1" s="114"/>
      <c r="AAL1" s="114"/>
      <c r="AAM1" s="115"/>
      <c r="AAN1" s="113">
        <v>2031</v>
      </c>
      <c r="AAO1" s="114"/>
      <c r="AAP1" s="114"/>
      <c r="AAQ1" s="114"/>
      <c r="AAR1" s="114"/>
      <c r="AAS1" s="114"/>
      <c r="AAT1" s="114"/>
      <c r="AAU1" s="114"/>
      <c r="AAV1" s="114"/>
      <c r="AAW1" s="114"/>
      <c r="AAX1" s="114"/>
      <c r="AAY1" s="115"/>
      <c r="AAZ1" s="113">
        <v>2032</v>
      </c>
      <c r="ABA1" s="114"/>
      <c r="ABB1" s="114"/>
      <c r="ABC1" s="114"/>
      <c r="ABD1" s="114"/>
      <c r="ABE1" s="114"/>
      <c r="ABF1" s="114"/>
      <c r="ABG1" s="114"/>
      <c r="ABH1" s="114"/>
      <c r="ABI1" s="114"/>
      <c r="ABJ1" s="114"/>
      <c r="ABK1" s="115"/>
      <c r="ABL1" s="113">
        <v>2033</v>
      </c>
      <c r="ABM1" s="114"/>
      <c r="ABN1" s="114"/>
      <c r="ABO1" s="114"/>
      <c r="ABP1" s="114"/>
      <c r="ABQ1" s="114"/>
      <c r="ABR1" s="114"/>
      <c r="ABS1" s="114"/>
      <c r="ABT1" s="114"/>
      <c r="ABU1" s="114"/>
      <c r="ABV1" s="114"/>
      <c r="ABW1" s="115"/>
      <c r="ABX1" s="113">
        <v>2034</v>
      </c>
      <c r="ABY1" s="114"/>
      <c r="ABZ1" s="114"/>
      <c r="ACA1" s="114"/>
      <c r="ACB1" s="114"/>
      <c r="ACC1" s="114"/>
      <c r="ACD1" s="114"/>
      <c r="ACE1" s="114"/>
      <c r="ACF1" s="114"/>
      <c r="ACG1" s="114"/>
      <c r="ACH1" s="114"/>
      <c r="ACI1" s="115"/>
      <c r="ACJ1" s="113">
        <v>2035</v>
      </c>
      <c r="ACK1" s="114"/>
      <c r="ACL1" s="114"/>
      <c r="ACM1" s="114"/>
      <c r="ACN1" s="114"/>
      <c r="ACO1" s="114"/>
      <c r="ACP1" s="114"/>
      <c r="ACQ1" s="114"/>
      <c r="ACR1" s="114"/>
      <c r="ACS1" s="114"/>
      <c r="ACT1" s="114"/>
      <c r="ACU1" s="115"/>
      <c r="ACV1" s="113">
        <v>2036</v>
      </c>
      <c r="ACW1" s="114"/>
      <c r="ACX1" s="114"/>
      <c r="ACY1" s="114"/>
      <c r="ACZ1" s="114"/>
      <c r="ADA1" s="114"/>
      <c r="ADB1" s="114"/>
      <c r="ADC1" s="114"/>
      <c r="ADD1" s="114"/>
      <c r="ADE1" s="114"/>
      <c r="ADF1" s="114"/>
      <c r="ADG1" s="115"/>
      <c r="ADH1" s="113">
        <v>2037</v>
      </c>
      <c r="ADI1" s="114"/>
      <c r="ADJ1" s="114"/>
      <c r="ADK1" s="114"/>
      <c r="ADL1" s="114"/>
      <c r="ADM1" s="114"/>
      <c r="ADN1" s="114"/>
      <c r="ADO1" s="114"/>
      <c r="ADP1" s="114"/>
      <c r="ADQ1" s="114"/>
      <c r="ADR1" s="114"/>
      <c r="ADS1" s="115"/>
      <c r="ADT1" s="113">
        <v>2038</v>
      </c>
      <c r="ADU1" s="114"/>
      <c r="ADV1" s="114"/>
      <c r="ADW1" s="114"/>
      <c r="ADX1" s="114"/>
      <c r="ADY1" s="114"/>
      <c r="ADZ1" s="114"/>
      <c r="AEA1" s="114"/>
      <c r="AEB1" s="114"/>
      <c r="AEC1" s="114"/>
      <c r="AED1" s="114"/>
      <c r="AEE1" s="115"/>
      <c r="AEF1" s="113">
        <v>2039</v>
      </c>
      <c r="AEG1" s="114"/>
      <c r="AEH1" s="114"/>
      <c r="AEI1" s="114"/>
      <c r="AEJ1" s="114"/>
      <c r="AEK1" s="114"/>
      <c r="AEL1" s="114"/>
      <c r="AEM1" s="114"/>
      <c r="AEN1" s="114"/>
      <c r="AEO1" s="114"/>
      <c r="AEP1" s="114"/>
      <c r="AEQ1" s="115"/>
      <c r="AER1" s="113">
        <v>2040</v>
      </c>
      <c r="AES1" s="114"/>
      <c r="AET1" s="114"/>
      <c r="AEU1" s="114"/>
      <c r="AEV1" s="114"/>
      <c r="AEW1" s="114"/>
      <c r="AEX1" s="114"/>
      <c r="AEY1" s="114"/>
      <c r="AEZ1" s="114"/>
      <c r="AFA1" s="114"/>
      <c r="AFB1" s="114"/>
      <c r="AFC1" s="115"/>
      <c r="AFD1" s="113">
        <v>2041</v>
      </c>
      <c r="AFE1" s="114"/>
      <c r="AFF1" s="114"/>
      <c r="AFG1" s="114"/>
      <c r="AFH1" s="114"/>
      <c r="AFI1" s="114"/>
      <c r="AFJ1" s="114"/>
      <c r="AFK1" s="114"/>
      <c r="AFL1" s="114"/>
      <c r="AFM1" s="114"/>
      <c r="AFN1" s="114"/>
      <c r="AFO1" s="115"/>
      <c r="AFP1" s="113">
        <v>2042</v>
      </c>
      <c r="AFQ1" s="114"/>
      <c r="AFR1" s="114"/>
      <c r="AFS1" s="114"/>
      <c r="AFT1" s="114"/>
      <c r="AFU1" s="114"/>
      <c r="AFV1" s="114"/>
      <c r="AFW1" s="114"/>
      <c r="AFX1" s="114"/>
      <c r="AFY1" s="114"/>
      <c r="AFZ1" s="114"/>
      <c r="AGA1" s="115"/>
      <c r="AGB1" s="113">
        <v>2043</v>
      </c>
      <c r="AGC1" s="114"/>
      <c r="AGD1" s="114"/>
      <c r="AGE1" s="114"/>
      <c r="AGF1" s="114"/>
      <c r="AGG1" s="114"/>
      <c r="AGH1" s="114"/>
      <c r="AGI1" s="114"/>
      <c r="AGJ1" s="114"/>
      <c r="AGK1" s="114"/>
      <c r="AGL1" s="114"/>
      <c r="AGM1" s="115"/>
      <c r="AGN1" s="113">
        <v>2044</v>
      </c>
      <c r="AGO1" s="114"/>
      <c r="AGP1" s="114"/>
      <c r="AGQ1" s="114"/>
      <c r="AGR1" s="114"/>
      <c r="AGS1" s="114"/>
      <c r="AGT1" s="114"/>
      <c r="AGU1" s="114"/>
      <c r="AGV1" s="114"/>
      <c r="AGW1" s="114"/>
      <c r="AGX1" s="114"/>
      <c r="AGY1" s="115"/>
      <c r="AGZ1" s="113">
        <v>2045</v>
      </c>
      <c r="AHA1" s="114"/>
      <c r="AHB1" s="114"/>
      <c r="AHC1" s="114"/>
      <c r="AHD1" s="114"/>
      <c r="AHE1" s="114"/>
      <c r="AHF1" s="114"/>
      <c r="AHG1" s="114"/>
      <c r="AHH1" s="114"/>
      <c r="AHI1" s="114"/>
      <c r="AHJ1" s="114"/>
      <c r="AHK1" s="115"/>
      <c r="AHL1" s="113">
        <v>2046</v>
      </c>
      <c r="AHM1" s="114"/>
      <c r="AHN1" s="114"/>
      <c r="AHO1" s="114"/>
      <c r="AHP1" s="114"/>
      <c r="AHQ1" s="114"/>
      <c r="AHR1" s="114"/>
      <c r="AHS1" s="114"/>
      <c r="AHT1" s="114"/>
      <c r="AHU1" s="114"/>
      <c r="AHV1" s="114"/>
      <c r="AHW1" s="115"/>
      <c r="AHX1" s="113">
        <v>2047</v>
      </c>
      <c r="AHY1" s="114"/>
      <c r="AHZ1" s="114"/>
      <c r="AIA1" s="114"/>
      <c r="AIB1" s="114"/>
      <c r="AIC1" s="114"/>
      <c r="AID1" s="114"/>
      <c r="AIE1" s="114"/>
      <c r="AIF1" s="114"/>
      <c r="AIG1" s="114"/>
      <c r="AIH1" s="114"/>
      <c r="AII1" s="115"/>
    </row>
    <row r="2" spans="1:919" x14ac:dyDescent="0.3">
      <c r="A2" t="s">
        <v>5</v>
      </c>
      <c r="B2" t="s">
        <v>6</v>
      </c>
      <c r="C2" t="s">
        <v>7</v>
      </c>
      <c r="D2" s="6" t="s">
        <v>8</v>
      </c>
      <c r="E2" t="s">
        <v>9</v>
      </c>
      <c r="F2" s="64" t="s">
        <v>10</v>
      </c>
      <c r="G2" s="64" t="s">
        <v>11</v>
      </c>
      <c r="H2" s="64" t="str">
        <f>+WS2</f>
        <v>Oct</v>
      </c>
      <c r="I2" s="64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s="13" t="s">
        <v>19</v>
      </c>
      <c r="Q2" s="64" t="s">
        <v>10</v>
      </c>
      <c r="R2" s="64" t="s">
        <v>11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s="3" t="s">
        <v>26</v>
      </c>
      <c r="Z2" t="s">
        <v>27</v>
      </c>
      <c r="AA2" s="18" t="s">
        <v>28</v>
      </c>
      <c r="AB2" t="s">
        <v>29</v>
      </c>
      <c r="AC2" t="s">
        <v>30</v>
      </c>
      <c r="AD2" t="s">
        <v>31</v>
      </c>
      <c r="AE2" t="s">
        <v>32</v>
      </c>
      <c r="AF2" s="81" t="s">
        <v>33</v>
      </c>
      <c r="AG2" s="82" t="s">
        <v>34</v>
      </c>
      <c r="AH2" s="82" t="s">
        <v>35</v>
      </c>
      <c r="AI2" s="82" t="s">
        <v>36</v>
      </c>
      <c r="AJ2" s="82" t="s">
        <v>37</v>
      </c>
      <c r="AK2" s="82" t="s">
        <v>38</v>
      </c>
      <c r="AL2" s="82" t="s">
        <v>39</v>
      </c>
      <c r="AM2" s="82" t="s">
        <v>40</v>
      </c>
      <c r="AN2" s="82" t="s">
        <v>41</v>
      </c>
      <c r="AO2" s="82" t="s">
        <v>42</v>
      </c>
      <c r="AP2" s="82" t="s">
        <v>43</v>
      </c>
      <c r="AQ2" s="83" t="s">
        <v>44</v>
      </c>
      <c r="AR2" s="81" t="s">
        <v>33</v>
      </c>
      <c r="AS2" s="82" t="s">
        <v>34</v>
      </c>
      <c r="AT2" s="82" t="s">
        <v>35</v>
      </c>
      <c r="AU2" s="82" t="s">
        <v>36</v>
      </c>
      <c r="AV2" s="82" t="s">
        <v>37</v>
      </c>
      <c r="AW2" s="82" t="s">
        <v>38</v>
      </c>
      <c r="AX2" s="82" t="s">
        <v>39</v>
      </c>
      <c r="AY2" s="82" t="s">
        <v>40</v>
      </c>
      <c r="AZ2" s="82" t="s">
        <v>41</v>
      </c>
      <c r="BA2" s="82" t="s">
        <v>42</v>
      </c>
      <c r="BB2" s="82" t="s">
        <v>43</v>
      </c>
      <c r="BC2" s="83" t="s">
        <v>44</v>
      </c>
      <c r="BD2" s="81" t="s">
        <v>33</v>
      </c>
      <c r="BE2" s="82" t="s">
        <v>34</v>
      </c>
      <c r="BF2" s="82" t="s">
        <v>35</v>
      </c>
      <c r="BG2" s="82" t="s">
        <v>36</v>
      </c>
      <c r="BH2" s="82" t="s">
        <v>37</v>
      </c>
      <c r="BI2" s="82" t="s">
        <v>38</v>
      </c>
      <c r="BJ2" s="82" t="s">
        <v>39</v>
      </c>
      <c r="BK2" s="82" t="s">
        <v>40</v>
      </c>
      <c r="BL2" s="82" t="s">
        <v>41</v>
      </c>
      <c r="BM2" s="82" t="s">
        <v>42</v>
      </c>
      <c r="BN2" s="82" t="s">
        <v>43</v>
      </c>
      <c r="BO2" s="83" t="s">
        <v>44</v>
      </c>
      <c r="BP2" s="81" t="s">
        <v>33</v>
      </c>
      <c r="BQ2" s="82" t="s">
        <v>34</v>
      </c>
      <c r="BR2" s="82" t="s">
        <v>35</v>
      </c>
      <c r="BS2" s="82" t="s">
        <v>36</v>
      </c>
      <c r="BT2" s="82" t="s">
        <v>37</v>
      </c>
      <c r="BU2" s="82" t="s">
        <v>38</v>
      </c>
      <c r="BV2" s="82" t="s">
        <v>39</v>
      </c>
      <c r="BW2" s="82" t="s">
        <v>40</v>
      </c>
      <c r="BX2" s="82" t="s">
        <v>41</v>
      </c>
      <c r="BY2" s="82" t="s">
        <v>42</v>
      </c>
      <c r="BZ2" s="82" t="s">
        <v>43</v>
      </c>
      <c r="CA2" s="83" t="s">
        <v>44</v>
      </c>
      <c r="CB2" s="81" t="s">
        <v>33</v>
      </c>
      <c r="CC2" s="82" t="s">
        <v>34</v>
      </c>
      <c r="CD2" s="82" t="s">
        <v>35</v>
      </c>
      <c r="CE2" s="82" t="s">
        <v>36</v>
      </c>
      <c r="CF2" s="82" t="s">
        <v>37</v>
      </c>
      <c r="CG2" s="82" t="s">
        <v>38</v>
      </c>
      <c r="CH2" s="82" t="s">
        <v>39</v>
      </c>
      <c r="CI2" s="82" t="s">
        <v>40</v>
      </c>
      <c r="CJ2" s="82" t="s">
        <v>41</v>
      </c>
      <c r="CK2" s="82" t="s">
        <v>42</v>
      </c>
      <c r="CL2" s="82" t="s">
        <v>43</v>
      </c>
      <c r="CM2" s="83" t="s">
        <v>44</v>
      </c>
      <c r="CN2" s="81" t="s">
        <v>33</v>
      </c>
      <c r="CO2" s="82" t="s">
        <v>34</v>
      </c>
      <c r="CP2" s="82" t="s">
        <v>35</v>
      </c>
      <c r="CQ2" s="82" t="s">
        <v>36</v>
      </c>
      <c r="CR2" s="82" t="s">
        <v>37</v>
      </c>
      <c r="CS2" s="82" t="s">
        <v>38</v>
      </c>
      <c r="CT2" s="82" t="s">
        <v>39</v>
      </c>
      <c r="CU2" s="82" t="s">
        <v>40</v>
      </c>
      <c r="CV2" s="82" t="s">
        <v>41</v>
      </c>
      <c r="CW2" s="82" t="s">
        <v>42</v>
      </c>
      <c r="CX2" s="82" t="s">
        <v>43</v>
      </c>
      <c r="CY2" s="83" t="s">
        <v>44</v>
      </c>
      <c r="CZ2" s="81" t="s">
        <v>33</v>
      </c>
      <c r="DA2" s="82" t="s">
        <v>34</v>
      </c>
      <c r="DB2" s="82" t="s">
        <v>35</v>
      </c>
      <c r="DC2" s="82" t="s">
        <v>36</v>
      </c>
      <c r="DD2" s="82" t="s">
        <v>37</v>
      </c>
      <c r="DE2" s="82" t="s">
        <v>38</v>
      </c>
      <c r="DF2" s="82" t="s">
        <v>39</v>
      </c>
      <c r="DG2" s="82" t="s">
        <v>40</v>
      </c>
      <c r="DH2" s="82" t="s">
        <v>41</v>
      </c>
      <c r="DI2" s="82" t="s">
        <v>42</v>
      </c>
      <c r="DJ2" s="82" t="s">
        <v>43</v>
      </c>
      <c r="DK2" s="83" t="s">
        <v>44</v>
      </c>
      <c r="DL2" s="81" t="s">
        <v>33</v>
      </c>
      <c r="DM2" s="82" t="s">
        <v>34</v>
      </c>
      <c r="DN2" s="82" t="s">
        <v>35</v>
      </c>
      <c r="DO2" s="82" t="s">
        <v>36</v>
      </c>
      <c r="DP2" s="82" t="s">
        <v>37</v>
      </c>
      <c r="DQ2" s="82" t="s">
        <v>38</v>
      </c>
      <c r="DR2" s="82" t="s">
        <v>39</v>
      </c>
      <c r="DS2" s="82" t="s">
        <v>40</v>
      </c>
      <c r="DT2" s="82" t="s">
        <v>41</v>
      </c>
      <c r="DU2" s="82" t="s">
        <v>42</v>
      </c>
      <c r="DV2" s="82" t="s">
        <v>43</v>
      </c>
      <c r="DW2" s="83" t="s">
        <v>44</v>
      </c>
      <c r="DX2" s="81" t="s">
        <v>33</v>
      </c>
      <c r="DY2" s="82" t="s">
        <v>34</v>
      </c>
      <c r="DZ2" s="82" t="s">
        <v>35</v>
      </c>
      <c r="EA2" s="82" t="s">
        <v>36</v>
      </c>
      <c r="EB2" s="82" t="s">
        <v>37</v>
      </c>
      <c r="EC2" s="82" t="s">
        <v>38</v>
      </c>
      <c r="ED2" s="82" t="s">
        <v>39</v>
      </c>
      <c r="EE2" s="82" t="s">
        <v>40</v>
      </c>
      <c r="EF2" s="82" t="s">
        <v>41</v>
      </c>
      <c r="EG2" s="82" t="s">
        <v>42</v>
      </c>
      <c r="EH2" s="82" t="s">
        <v>43</v>
      </c>
      <c r="EI2" s="83" t="s">
        <v>44</v>
      </c>
      <c r="EJ2" s="81" t="s">
        <v>33</v>
      </c>
      <c r="EK2" s="82" t="s">
        <v>34</v>
      </c>
      <c r="EL2" s="82" t="s">
        <v>35</v>
      </c>
      <c r="EM2" s="82" t="s">
        <v>36</v>
      </c>
      <c r="EN2" s="82" t="s">
        <v>37</v>
      </c>
      <c r="EO2" s="82" t="s">
        <v>38</v>
      </c>
      <c r="EP2" s="82" t="s">
        <v>39</v>
      </c>
      <c r="EQ2" s="82" t="s">
        <v>40</v>
      </c>
      <c r="ER2" s="82" t="s">
        <v>41</v>
      </c>
      <c r="ES2" s="82" t="s">
        <v>42</v>
      </c>
      <c r="ET2" s="82" t="s">
        <v>43</v>
      </c>
      <c r="EU2" s="83" t="s">
        <v>44</v>
      </c>
      <c r="EV2" s="81" t="s">
        <v>33</v>
      </c>
      <c r="EW2" s="82" t="s">
        <v>34</v>
      </c>
      <c r="EX2" s="82" t="s">
        <v>35</v>
      </c>
      <c r="EY2" s="82" t="s">
        <v>36</v>
      </c>
      <c r="EZ2" s="82" t="s">
        <v>37</v>
      </c>
      <c r="FA2" s="82" t="s">
        <v>38</v>
      </c>
      <c r="FB2" s="82" t="s">
        <v>39</v>
      </c>
      <c r="FC2" s="82" t="s">
        <v>40</v>
      </c>
      <c r="FD2" s="82" t="s">
        <v>41</v>
      </c>
      <c r="FE2" s="82" t="s">
        <v>42</v>
      </c>
      <c r="FF2" s="82" t="s">
        <v>43</v>
      </c>
      <c r="FG2" s="83" t="s">
        <v>44</v>
      </c>
      <c r="FH2" s="84" t="s">
        <v>33</v>
      </c>
      <c r="FI2" s="85" t="s">
        <v>34</v>
      </c>
      <c r="FJ2" s="85" t="s">
        <v>35</v>
      </c>
      <c r="FK2" s="85" t="s">
        <v>36</v>
      </c>
      <c r="FL2" s="85" t="s">
        <v>37</v>
      </c>
      <c r="FM2" s="85" t="s">
        <v>38</v>
      </c>
      <c r="FN2" s="85" t="s">
        <v>39</v>
      </c>
      <c r="FO2" s="85" t="s">
        <v>40</v>
      </c>
      <c r="FP2" s="85" t="s">
        <v>41</v>
      </c>
      <c r="FQ2" s="85" t="s">
        <v>42</v>
      </c>
      <c r="FR2" s="85" t="s">
        <v>43</v>
      </c>
      <c r="FS2" s="86" t="s">
        <v>44</v>
      </c>
      <c r="FT2" s="84" t="s">
        <v>33</v>
      </c>
      <c r="FU2" s="85" t="s">
        <v>34</v>
      </c>
      <c r="FV2" s="85" t="s">
        <v>35</v>
      </c>
      <c r="FW2" s="85" t="s">
        <v>36</v>
      </c>
      <c r="FX2" s="85" t="s">
        <v>37</v>
      </c>
      <c r="FY2" s="85" t="s">
        <v>38</v>
      </c>
      <c r="FZ2" s="85" t="s">
        <v>39</v>
      </c>
      <c r="GA2" s="85" t="s">
        <v>40</v>
      </c>
      <c r="GB2" s="85" t="s">
        <v>41</v>
      </c>
      <c r="GC2" s="85" t="s">
        <v>42</v>
      </c>
      <c r="GD2" s="85" t="s">
        <v>43</v>
      </c>
      <c r="GE2" s="86" t="s">
        <v>44</v>
      </c>
      <c r="GF2" s="84" t="s">
        <v>33</v>
      </c>
      <c r="GG2" s="85" t="s">
        <v>34</v>
      </c>
      <c r="GH2" s="85" t="s">
        <v>35</v>
      </c>
      <c r="GI2" s="85" t="s">
        <v>36</v>
      </c>
      <c r="GJ2" s="85" t="s">
        <v>37</v>
      </c>
      <c r="GK2" s="85" t="s">
        <v>38</v>
      </c>
      <c r="GL2" s="85" t="s">
        <v>39</v>
      </c>
      <c r="GM2" s="85" t="s">
        <v>40</v>
      </c>
      <c r="GN2" s="85" t="s">
        <v>41</v>
      </c>
      <c r="GO2" s="85" t="s">
        <v>42</v>
      </c>
      <c r="GP2" s="85" t="s">
        <v>43</v>
      </c>
      <c r="GQ2" s="86" t="s">
        <v>44</v>
      </c>
      <c r="GR2" s="84" t="s">
        <v>33</v>
      </c>
      <c r="GS2" s="85" t="s">
        <v>34</v>
      </c>
      <c r="GT2" s="85" t="s">
        <v>35</v>
      </c>
      <c r="GU2" s="85" t="s">
        <v>36</v>
      </c>
      <c r="GV2" s="85" t="s">
        <v>37</v>
      </c>
      <c r="GW2" s="85" t="s">
        <v>38</v>
      </c>
      <c r="GX2" s="85" t="s">
        <v>39</v>
      </c>
      <c r="GY2" s="85" t="s">
        <v>40</v>
      </c>
      <c r="GZ2" s="85" t="s">
        <v>41</v>
      </c>
      <c r="HA2" s="82" t="s">
        <v>42</v>
      </c>
      <c r="HB2" s="82" t="s">
        <v>43</v>
      </c>
      <c r="HC2" s="83" t="s">
        <v>44</v>
      </c>
      <c r="HD2" s="81" t="s">
        <v>33</v>
      </c>
      <c r="HE2" s="82" t="s">
        <v>34</v>
      </c>
      <c r="HF2" s="82" t="s">
        <v>35</v>
      </c>
      <c r="HG2" s="82" t="s">
        <v>36</v>
      </c>
      <c r="HH2" s="82" t="s">
        <v>37</v>
      </c>
      <c r="HI2" s="82" t="s">
        <v>38</v>
      </c>
      <c r="HJ2" s="82" t="s">
        <v>39</v>
      </c>
      <c r="HK2" s="82" t="s">
        <v>40</v>
      </c>
      <c r="HL2" s="82" t="s">
        <v>41</v>
      </c>
      <c r="HM2" s="82" t="s">
        <v>42</v>
      </c>
      <c r="HN2" s="82" t="s">
        <v>43</v>
      </c>
      <c r="HO2" s="83" t="s">
        <v>44</v>
      </c>
      <c r="HP2" s="81" t="s">
        <v>33</v>
      </c>
      <c r="HQ2" s="82" t="s">
        <v>34</v>
      </c>
      <c r="HR2" s="82" t="s">
        <v>35</v>
      </c>
      <c r="HS2" s="82" t="s">
        <v>36</v>
      </c>
      <c r="HT2" s="82" t="s">
        <v>37</v>
      </c>
      <c r="HU2" s="82" t="s">
        <v>38</v>
      </c>
      <c r="HV2" s="82" t="s">
        <v>39</v>
      </c>
      <c r="HW2" s="82" t="s">
        <v>40</v>
      </c>
      <c r="HX2" s="82" t="s">
        <v>41</v>
      </c>
      <c r="HY2" s="82" t="s">
        <v>42</v>
      </c>
      <c r="HZ2" s="82" t="s">
        <v>43</v>
      </c>
      <c r="IA2" s="83" t="s">
        <v>44</v>
      </c>
      <c r="IB2" s="81" t="s">
        <v>33</v>
      </c>
      <c r="IC2" s="82" t="s">
        <v>34</v>
      </c>
      <c r="ID2" s="82" t="s">
        <v>35</v>
      </c>
      <c r="IE2" s="82" t="s">
        <v>36</v>
      </c>
      <c r="IF2" s="82" t="s">
        <v>37</v>
      </c>
      <c r="IG2" s="82" t="s">
        <v>38</v>
      </c>
      <c r="IH2" s="82" t="s">
        <v>39</v>
      </c>
      <c r="II2" s="82" t="s">
        <v>40</v>
      </c>
      <c r="IJ2" s="82" t="s">
        <v>41</v>
      </c>
      <c r="IK2" s="82" t="s">
        <v>42</v>
      </c>
      <c r="IL2" s="82" t="s">
        <v>43</v>
      </c>
      <c r="IM2" s="83" t="s">
        <v>44</v>
      </c>
      <c r="IN2" s="81" t="s">
        <v>33</v>
      </c>
      <c r="IO2" s="82" t="s">
        <v>34</v>
      </c>
      <c r="IP2" s="82" t="s">
        <v>35</v>
      </c>
      <c r="IQ2" s="82" t="s">
        <v>36</v>
      </c>
      <c r="IR2" s="82" t="s">
        <v>37</v>
      </c>
      <c r="IS2" s="82" t="s">
        <v>38</v>
      </c>
      <c r="IT2" s="82" t="s">
        <v>39</v>
      </c>
      <c r="IU2" s="82" t="s">
        <v>40</v>
      </c>
      <c r="IV2" s="82" t="s">
        <v>41</v>
      </c>
      <c r="IW2" s="82" t="s">
        <v>42</v>
      </c>
      <c r="IX2" s="82" t="s">
        <v>43</v>
      </c>
      <c r="IY2" s="83" t="s">
        <v>44</v>
      </c>
      <c r="IZ2" s="81" t="s">
        <v>33</v>
      </c>
      <c r="JA2" s="82" t="s">
        <v>34</v>
      </c>
      <c r="JB2" s="82" t="s">
        <v>35</v>
      </c>
      <c r="JC2" s="82" t="s">
        <v>36</v>
      </c>
      <c r="JD2" s="82" t="s">
        <v>37</v>
      </c>
      <c r="JE2" s="82" t="s">
        <v>38</v>
      </c>
      <c r="JF2" s="82" t="s">
        <v>39</v>
      </c>
      <c r="JG2" s="82" t="s">
        <v>40</v>
      </c>
      <c r="JH2" s="82" t="s">
        <v>41</v>
      </c>
      <c r="JI2" s="82" t="s">
        <v>42</v>
      </c>
      <c r="JJ2" s="82" t="s">
        <v>43</v>
      </c>
      <c r="JK2" s="83" t="s">
        <v>44</v>
      </c>
      <c r="JL2" s="81" t="s">
        <v>33</v>
      </c>
      <c r="JM2" s="82" t="s">
        <v>34</v>
      </c>
      <c r="JN2" s="82" t="s">
        <v>35</v>
      </c>
      <c r="JO2" s="82" t="s">
        <v>36</v>
      </c>
      <c r="JP2" s="82" t="s">
        <v>37</v>
      </c>
      <c r="JQ2" s="82" t="s">
        <v>38</v>
      </c>
      <c r="JR2" s="82" t="s">
        <v>39</v>
      </c>
      <c r="JS2" s="82" t="s">
        <v>40</v>
      </c>
      <c r="JT2" s="82" t="s">
        <v>41</v>
      </c>
      <c r="JU2" s="82" t="s">
        <v>42</v>
      </c>
      <c r="JV2" s="82" t="s">
        <v>43</v>
      </c>
      <c r="JW2" s="83" t="s">
        <v>44</v>
      </c>
      <c r="JX2" s="81" t="s">
        <v>33</v>
      </c>
      <c r="JY2" s="82" t="s">
        <v>34</v>
      </c>
      <c r="JZ2" s="82" t="s">
        <v>35</v>
      </c>
      <c r="KA2" s="82" t="s">
        <v>36</v>
      </c>
      <c r="KB2" s="82" t="s">
        <v>37</v>
      </c>
      <c r="KC2" s="82" t="s">
        <v>38</v>
      </c>
      <c r="KD2" s="82" t="s">
        <v>39</v>
      </c>
      <c r="KE2" s="82" t="s">
        <v>40</v>
      </c>
      <c r="KF2" s="82" t="s">
        <v>41</v>
      </c>
      <c r="KG2" s="82" t="s">
        <v>42</v>
      </c>
      <c r="KH2" s="82" t="s">
        <v>43</v>
      </c>
      <c r="KI2" s="83" t="s">
        <v>44</v>
      </c>
      <c r="KJ2" s="81" t="s">
        <v>33</v>
      </c>
      <c r="KK2" s="82" t="s">
        <v>34</v>
      </c>
      <c r="KL2" s="82" t="s">
        <v>35</v>
      </c>
      <c r="KM2" s="82" t="s">
        <v>36</v>
      </c>
      <c r="KN2" s="82" t="s">
        <v>37</v>
      </c>
      <c r="KO2" s="82" t="s">
        <v>38</v>
      </c>
      <c r="KP2" s="82" t="s">
        <v>39</v>
      </c>
      <c r="KQ2" s="82" t="s">
        <v>40</v>
      </c>
      <c r="KR2" s="82" t="s">
        <v>41</v>
      </c>
      <c r="KS2" s="82" t="s">
        <v>42</v>
      </c>
      <c r="KT2" s="82" t="s">
        <v>43</v>
      </c>
      <c r="KU2" s="83" t="s">
        <v>44</v>
      </c>
      <c r="KV2" s="81" t="s">
        <v>33</v>
      </c>
      <c r="KW2" s="82" t="s">
        <v>34</v>
      </c>
      <c r="KX2" s="82" t="s">
        <v>35</v>
      </c>
      <c r="KY2" s="82" t="s">
        <v>36</v>
      </c>
      <c r="KZ2" s="82" t="s">
        <v>37</v>
      </c>
      <c r="LA2" s="82" t="s">
        <v>38</v>
      </c>
      <c r="LB2" s="82" t="s">
        <v>39</v>
      </c>
      <c r="LC2" s="82" t="s">
        <v>40</v>
      </c>
      <c r="LD2" s="82" t="s">
        <v>41</v>
      </c>
      <c r="LE2" s="82" t="s">
        <v>42</v>
      </c>
      <c r="LF2" s="82" t="s">
        <v>43</v>
      </c>
      <c r="LG2" s="83" t="s">
        <v>44</v>
      </c>
      <c r="LH2" s="81" t="s">
        <v>33</v>
      </c>
      <c r="LI2" s="82" t="s">
        <v>34</v>
      </c>
      <c r="LJ2" s="82" t="s">
        <v>35</v>
      </c>
      <c r="LK2" s="82" t="s">
        <v>36</v>
      </c>
      <c r="LL2" s="82" t="s">
        <v>37</v>
      </c>
      <c r="LM2" s="82" t="s">
        <v>38</v>
      </c>
      <c r="LN2" s="82" t="s">
        <v>39</v>
      </c>
      <c r="LO2" s="82" t="s">
        <v>40</v>
      </c>
      <c r="LP2" s="82" t="s">
        <v>41</v>
      </c>
      <c r="LQ2" s="82" t="s">
        <v>42</v>
      </c>
      <c r="LR2" s="82" t="s">
        <v>43</v>
      </c>
      <c r="LS2" s="83" t="s">
        <v>44</v>
      </c>
      <c r="LT2" s="81" t="s">
        <v>33</v>
      </c>
      <c r="LU2" s="82" t="s">
        <v>34</v>
      </c>
      <c r="LV2" s="82" t="s">
        <v>35</v>
      </c>
      <c r="LW2" s="82" t="s">
        <v>36</v>
      </c>
      <c r="LX2" s="82" t="s">
        <v>37</v>
      </c>
      <c r="LY2" s="82" t="s">
        <v>38</v>
      </c>
      <c r="LZ2" s="82" t="s">
        <v>39</v>
      </c>
      <c r="MA2" s="82" t="s">
        <v>40</v>
      </c>
      <c r="MB2" s="82" t="s">
        <v>41</v>
      </c>
      <c r="MC2" s="82" t="s">
        <v>42</v>
      </c>
      <c r="MD2" s="82" t="s">
        <v>43</v>
      </c>
      <c r="ME2" s="83" t="s">
        <v>44</v>
      </c>
      <c r="MF2" s="81" t="s">
        <v>33</v>
      </c>
      <c r="MG2" s="82" t="s">
        <v>34</v>
      </c>
      <c r="MH2" s="82" t="s">
        <v>35</v>
      </c>
      <c r="MI2" s="82" t="s">
        <v>36</v>
      </c>
      <c r="MJ2" s="82" t="s">
        <v>37</v>
      </c>
      <c r="MK2" s="82" t="s">
        <v>38</v>
      </c>
      <c r="ML2" s="82" t="s">
        <v>39</v>
      </c>
      <c r="MM2" s="82" t="s">
        <v>40</v>
      </c>
      <c r="MN2" s="82" t="s">
        <v>41</v>
      </c>
      <c r="MO2" s="82" t="s">
        <v>42</v>
      </c>
      <c r="MP2" s="82" t="s">
        <v>43</v>
      </c>
      <c r="MQ2" s="83" t="s">
        <v>44</v>
      </c>
      <c r="MR2" s="81" t="s">
        <v>33</v>
      </c>
      <c r="MS2" s="82" t="s">
        <v>34</v>
      </c>
      <c r="MT2" s="82" t="s">
        <v>35</v>
      </c>
      <c r="MU2" s="82" t="s">
        <v>36</v>
      </c>
      <c r="MV2" s="82" t="s">
        <v>37</v>
      </c>
      <c r="MW2" s="82" t="s">
        <v>38</v>
      </c>
      <c r="MX2" s="82" t="s">
        <v>39</v>
      </c>
      <c r="MY2" s="82" t="s">
        <v>40</v>
      </c>
      <c r="MZ2" s="82" t="s">
        <v>41</v>
      </c>
      <c r="NA2" s="82" t="s">
        <v>42</v>
      </c>
      <c r="NB2" s="82" t="s">
        <v>43</v>
      </c>
      <c r="NC2" s="83" t="s">
        <v>44</v>
      </c>
      <c r="ND2" s="81" t="s">
        <v>33</v>
      </c>
      <c r="NE2" s="82" t="s">
        <v>34</v>
      </c>
      <c r="NF2" s="82" t="s">
        <v>35</v>
      </c>
      <c r="NG2" s="82" t="s">
        <v>36</v>
      </c>
      <c r="NH2" s="82" t="s">
        <v>37</v>
      </c>
      <c r="NI2" s="82" t="s">
        <v>38</v>
      </c>
      <c r="NJ2" s="82" t="s">
        <v>39</v>
      </c>
      <c r="NK2" s="82" t="s">
        <v>40</v>
      </c>
      <c r="NL2" s="82" t="s">
        <v>41</v>
      </c>
      <c r="NM2" s="82" t="s">
        <v>42</v>
      </c>
      <c r="NN2" s="82" t="s">
        <v>43</v>
      </c>
      <c r="NO2" s="83" t="s">
        <v>44</v>
      </c>
      <c r="NP2" s="81" t="s">
        <v>33</v>
      </c>
      <c r="NQ2" s="82" t="s">
        <v>34</v>
      </c>
      <c r="NR2" s="82" t="s">
        <v>35</v>
      </c>
      <c r="NS2" s="82" t="s">
        <v>36</v>
      </c>
      <c r="NT2" s="82" t="s">
        <v>37</v>
      </c>
      <c r="NU2" s="82" t="s">
        <v>38</v>
      </c>
      <c r="NV2" s="82" t="s">
        <v>39</v>
      </c>
      <c r="NW2" s="82" t="s">
        <v>40</v>
      </c>
      <c r="NX2" s="82" t="s">
        <v>41</v>
      </c>
      <c r="NY2" s="82" t="s">
        <v>42</v>
      </c>
      <c r="NZ2" s="82" t="s">
        <v>43</v>
      </c>
      <c r="OA2" s="83" t="s">
        <v>44</v>
      </c>
      <c r="OB2" s="81" t="s">
        <v>33</v>
      </c>
      <c r="OC2" s="82" t="s">
        <v>34</v>
      </c>
      <c r="OD2" s="82" t="s">
        <v>35</v>
      </c>
      <c r="OE2" s="82" t="s">
        <v>36</v>
      </c>
      <c r="OF2" s="82" t="s">
        <v>37</v>
      </c>
      <c r="OG2" s="82" t="s">
        <v>38</v>
      </c>
      <c r="OH2" s="82" t="s">
        <v>39</v>
      </c>
      <c r="OI2" s="82" t="s">
        <v>40</v>
      </c>
      <c r="OJ2" s="82" t="s">
        <v>41</v>
      </c>
      <c r="OK2" s="82" t="s">
        <v>42</v>
      </c>
      <c r="OL2" s="82" t="s">
        <v>43</v>
      </c>
      <c r="OM2" s="83" t="s">
        <v>44</v>
      </c>
      <c r="ON2" s="81" t="s">
        <v>33</v>
      </c>
      <c r="OO2" s="82" t="s">
        <v>34</v>
      </c>
      <c r="OP2" s="82" t="s">
        <v>35</v>
      </c>
      <c r="OQ2" s="82" t="s">
        <v>36</v>
      </c>
      <c r="OR2" s="82" t="s">
        <v>37</v>
      </c>
      <c r="OS2" s="82" t="s">
        <v>38</v>
      </c>
      <c r="OT2" s="82" t="s">
        <v>39</v>
      </c>
      <c r="OU2" s="82" t="s">
        <v>40</v>
      </c>
      <c r="OV2" s="82" t="s">
        <v>41</v>
      </c>
      <c r="OW2" s="82" t="s">
        <v>42</v>
      </c>
      <c r="OX2" s="82" t="s">
        <v>43</v>
      </c>
      <c r="OY2" s="83" t="s">
        <v>44</v>
      </c>
      <c r="OZ2" s="81" t="s">
        <v>33</v>
      </c>
      <c r="PA2" s="82" t="s">
        <v>34</v>
      </c>
      <c r="PB2" s="82" t="s">
        <v>35</v>
      </c>
      <c r="PC2" s="82" t="s">
        <v>36</v>
      </c>
      <c r="PD2" s="82" t="s">
        <v>37</v>
      </c>
      <c r="PE2" s="82" t="s">
        <v>38</v>
      </c>
      <c r="PF2" s="82" t="s">
        <v>39</v>
      </c>
      <c r="PG2" s="82" t="s">
        <v>40</v>
      </c>
      <c r="PH2" s="82" t="s">
        <v>41</v>
      </c>
      <c r="PI2" s="82" t="s">
        <v>42</v>
      </c>
      <c r="PJ2" s="82" t="s">
        <v>43</v>
      </c>
      <c r="PK2" s="83" t="s">
        <v>44</v>
      </c>
      <c r="PL2" s="81" t="s">
        <v>33</v>
      </c>
      <c r="PM2" s="82" t="s">
        <v>34</v>
      </c>
      <c r="PN2" s="82" t="s">
        <v>35</v>
      </c>
      <c r="PO2" s="82" t="s">
        <v>36</v>
      </c>
      <c r="PP2" s="82" t="s">
        <v>37</v>
      </c>
      <c r="PQ2" s="82" t="s">
        <v>38</v>
      </c>
      <c r="PR2" s="82" t="s">
        <v>39</v>
      </c>
      <c r="PS2" s="82" t="s">
        <v>40</v>
      </c>
      <c r="PT2" s="82" t="s">
        <v>41</v>
      </c>
      <c r="PU2" s="82" t="s">
        <v>42</v>
      </c>
      <c r="PV2" s="82" t="s">
        <v>43</v>
      </c>
      <c r="PW2" s="83" t="s">
        <v>44</v>
      </c>
      <c r="PX2" s="81" t="s">
        <v>33</v>
      </c>
      <c r="PY2" s="82" t="s">
        <v>34</v>
      </c>
      <c r="PZ2" s="82" t="s">
        <v>35</v>
      </c>
      <c r="QA2" s="82" t="s">
        <v>36</v>
      </c>
      <c r="QB2" s="82" t="s">
        <v>37</v>
      </c>
      <c r="QC2" s="82" t="s">
        <v>38</v>
      </c>
      <c r="QD2" s="85" t="s">
        <v>39</v>
      </c>
      <c r="QE2" s="82" t="s">
        <v>40</v>
      </c>
      <c r="QF2" s="82" t="s">
        <v>41</v>
      </c>
      <c r="QG2" s="82" t="s">
        <v>42</v>
      </c>
      <c r="QH2" s="82" t="s">
        <v>43</v>
      </c>
      <c r="QI2" s="83" t="s">
        <v>44</v>
      </c>
      <c r="QJ2" s="81" t="s">
        <v>33</v>
      </c>
      <c r="QK2" s="82" t="s">
        <v>34</v>
      </c>
      <c r="QL2" s="82" t="s">
        <v>35</v>
      </c>
      <c r="QM2" s="82" t="s">
        <v>36</v>
      </c>
      <c r="QN2" s="82" t="s">
        <v>37</v>
      </c>
      <c r="QO2" s="82" t="s">
        <v>38</v>
      </c>
      <c r="QP2" s="82" t="s">
        <v>39</v>
      </c>
      <c r="QQ2" s="82" t="s">
        <v>40</v>
      </c>
      <c r="QR2" s="82" t="s">
        <v>41</v>
      </c>
      <c r="QS2" s="82" t="s">
        <v>42</v>
      </c>
      <c r="QT2" s="82" t="s">
        <v>43</v>
      </c>
      <c r="QU2" s="83" t="s">
        <v>44</v>
      </c>
      <c r="QV2" s="81" t="s">
        <v>33</v>
      </c>
      <c r="QW2" s="82" t="s">
        <v>34</v>
      </c>
      <c r="QX2" s="82" t="s">
        <v>35</v>
      </c>
      <c r="QY2" s="82" t="s">
        <v>36</v>
      </c>
      <c r="QZ2" s="82" t="s">
        <v>37</v>
      </c>
      <c r="RA2" s="82" t="s">
        <v>38</v>
      </c>
      <c r="RB2" s="82" t="s">
        <v>39</v>
      </c>
      <c r="RC2" s="82" t="s">
        <v>40</v>
      </c>
      <c r="RD2" s="82" t="s">
        <v>41</v>
      </c>
      <c r="RE2" s="82" t="s">
        <v>42</v>
      </c>
      <c r="RF2" s="82" t="s">
        <v>43</v>
      </c>
      <c r="RG2" s="83" t="s">
        <v>44</v>
      </c>
      <c r="RH2" s="81" t="s">
        <v>33</v>
      </c>
      <c r="RI2" s="82" t="s">
        <v>34</v>
      </c>
      <c r="RJ2" s="82" t="s">
        <v>35</v>
      </c>
      <c r="RK2" s="82" t="s">
        <v>36</v>
      </c>
      <c r="RL2" s="82" t="s">
        <v>37</v>
      </c>
      <c r="RM2" s="82" t="s">
        <v>38</v>
      </c>
      <c r="RN2" s="82" t="s">
        <v>39</v>
      </c>
      <c r="RO2" s="82" t="s">
        <v>40</v>
      </c>
      <c r="RP2" s="82" t="s">
        <v>41</v>
      </c>
      <c r="RQ2" s="82" t="s">
        <v>42</v>
      </c>
      <c r="RR2" s="82" t="s">
        <v>43</v>
      </c>
      <c r="RS2" s="83" t="s">
        <v>44</v>
      </c>
      <c r="RT2" s="81" t="s">
        <v>33</v>
      </c>
      <c r="RU2" s="82" t="s">
        <v>34</v>
      </c>
      <c r="RV2" s="82" t="s">
        <v>35</v>
      </c>
      <c r="RW2" s="82" t="s">
        <v>36</v>
      </c>
      <c r="RX2" s="82" t="s">
        <v>37</v>
      </c>
      <c r="RY2" s="82" t="s">
        <v>38</v>
      </c>
      <c r="RZ2" s="82" t="s">
        <v>39</v>
      </c>
      <c r="SA2" s="82" t="s">
        <v>40</v>
      </c>
      <c r="SB2" s="82" t="s">
        <v>41</v>
      </c>
      <c r="SC2" s="82" t="s">
        <v>42</v>
      </c>
      <c r="SD2" s="82" t="s">
        <v>43</v>
      </c>
      <c r="SE2" s="83" t="s">
        <v>44</v>
      </c>
      <c r="SF2" s="81" t="s">
        <v>33</v>
      </c>
      <c r="SG2" s="82" t="s">
        <v>34</v>
      </c>
      <c r="SH2" s="82" t="s">
        <v>35</v>
      </c>
      <c r="SI2" s="82" t="s">
        <v>36</v>
      </c>
      <c r="SJ2" s="82" t="s">
        <v>37</v>
      </c>
      <c r="SK2" s="82" t="s">
        <v>38</v>
      </c>
      <c r="SL2" s="82" t="s">
        <v>39</v>
      </c>
      <c r="SM2" s="82" t="s">
        <v>40</v>
      </c>
      <c r="SN2" s="82" t="s">
        <v>41</v>
      </c>
      <c r="SO2" s="82" t="s">
        <v>42</v>
      </c>
      <c r="SP2" s="82" t="s">
        <v>43</v>
      </c>
      <c r="SQ2" s="83" t="s">
        <v>44</v>
      </c>
      <c r="SR2" s="81" t="s">
        <v>33</v>
      </c>
      <c r="SS2" s="82" t="s">
        <v>34</v>
      </c>
      <c r="ST2" s="82" t="s">
        <v>35</v>
      </c>
      <c r="SU2" s="82" t="s">
        <v>36</v>
      </c>
      <c r="SV2" s="82" t="s">
        <v>37</v>
      </c>
      <c r="SW2" s="82" t="s">
        <v>38</v>
      </c>
      <c r="SX2" s="82" t="s">
        <v>39</v>
      </c>
      <c r="SY2" s="82" t="s">
        <v>40</v>
      </c>
      <c r="SZ2" s="82" t="s">
        <v>41</v>
      </c>
      <c r="TA2" s="82" t="s">
        <v>42</v>
      </c>
      <c r="TB2" s="82" t="s">
        <v>43</v>
      </c>
      <c r="TC2" s="83" t="s">
        <v>44</v>
      </c>
      <c r="TD2" s="81" t="s">
        <v>33</v>
      </c>
      <c r="TE2" s="82" t="s">
        <v>34</v>
      </c>
      <c r="TF2" s="82" t="s">
        <v>35</v>
      </c>
      <c r="TG2" s="82" t="s">
        <v>36</v>
      </c>
      <c r="TH2" s="82" t="s">
        <v>37</v>
      </c>
      <c r="TI2" s="82" t="s">
        <v>38</v>
      </c>
      <c r="TJ2" s="82" t="s">
        <v>39</v>
      </c>
      <c r="TK2" s="82" t="s">
        <v>40</v>
      </c>
      <c r="TL2" s="82" t="s">
        <v>41</v>
      </c>
      <c r="TM2" s="82" t="s">
        <v>42</v>
      </c>
      <c r="TN2" s="82" t="s">
        <v>43</v>
      </c>
      <c r="TO2" s="83" t="s">
        <v>44</v>
      </c>
      <c r="TP2" s="81" t="s">
        <v>33</v>
      </c>
      <c r="TQ2" s="82" t="s">
        <v>34</v>
      </c>
      <c r="TR2" s="82" t="s">
        <v>35</v>
      </c>
      <c r="TS2" s="82" t="s">
        <v>36</v>
      </c>
      <c r="TT2" s="82" t="s">
        <v>37</v>
      </c>
      <c r="TU2" s="82" t="s">
        <v>38</v>
      </c>
      <c r="TV2" s="82" t="s">
        <v>39</v>
      </c>
      <c r="TW2" s="82" t="s">
        <v>40</v>
      </c>
      <c r="TX2" s="82" t="s">
        <v>41</v>
      </c>
      <c r="TY2" s="82" t="s">
        <v>42</v>
      </c>
      <c r="TZ2" s="82" t="s">
        <v>43</v>
      </c>
      <c r="UA2" s="83" t="s">
        <v>44</v>
      </c>
      <c r="UB2" s="81" t="s">
        <v>33</v>
      </c>
      <c r="UC2" s="82" t="s">
        <v>34</v>
      </c>
      <c r="UD2" s="82" t="s">
        <v>35</v>
      </c>
      <c r="UE2" s="82" t="s">
        <v>36</v>
      </c>
      <c r="UF2" s="82" t="s">
        <v>37</v>
      </c>
      <c r="UG2" s="82" t="s">
        <v>38</v>
      </c>
      <c r="UH2" s="82" t="s">
        <v>39</v>
      </c>
      <c r="UI2" s="82" t="s">
        <v>40</v>
      </c>
      <c r="UJ2" s="82" t="s">
        <v>41</v>
      </c>
      <c r="UK2" s="82" t="s">
        <v>42</v>
      </c>
      <c r="UL2" s="82" t="s">
        <v>43</v>
      </c>
      <c r="UM2" s="83" t="s">
        <v>44</v>
      </c>
      <c r="UN2" s="81" t="s">
        <v>33</v>
      </c>
      <c r="UO2" s="82" t="s">
        <v>34</v>
      </c>
      <c r="UP2" s="82" t="s">
        <v>35</v>
      </c>
      <c r="UQ2" s="82" t="s">
        <v>36</v>
      </c>
      <c r="UR2" s="82" t="s">
        <v>37</v>
      </c>
      <c r="US2" s="82" t="s">
        <v>38</v>
      </c>
      <c r="UT2" s="82" t="s">
        <v>39</v>
      </c>
      <c r="UU2" s="82" t="s">
        <v>40</v>
      </c>
      <c r="UV2" s="82" t="s">
        <v>41</v>
      </c>
      <c r="UW2" s="82" t="s">
        <v>42</v>
      </c>
      <c r="UX2" s="82" t="s">
        <v>43</v>
      </c>
      <c r="UY2" s="83" t="s">
        <v>44</v>
      </c>
      <c r="UZ2" s="81" t="s">
        <v>33</v>
      </c>
      <c r="VA2" s="82" t="s">
        <v>34</v>
      </c>
      <c r="VB2" s="82" t="s">
        <v>35</v>
      </c>
      <c r="VC2" s="82" t="s">
        <v>36</v>
      </c>
      <c r="VD2" s="82" t="s">
        <v>37</v>
      </c>
      <c r="VE2" s="82" t="s">
        <v>38</v>
      </c>
      <c r="VF2" s="82" t="s">
        <v>39</v>
      </c>
      <c r="VG2" s="82" t="s">
        <v>40</v>
      </c>
      <c r="VH2" s="82" t="s">
        <v>41</v>
      </c>
      <c r="VI2" s="82" t="s">
        <v>42</v>
      </c>
      <c r="VJ2" s="82" t="s">
        <v>43</v>
      </c>
      <c r="VK2" s="83" t="s">
        <v>44</v>
      </c>
      <c r="VL2" s="81" t="s">
        <v>33</v>
      </c>
      <c r="VM2" s="82" t="s">
        <v>34</v>
      </c>
      <c r="VN2" s="87" t="s">
        <v>35</v>
      </c>
      <c r="VO2" s="82" t="s">
        <v>36</v>
      </c>
      <c r="VP2" s="82" t="s">
        <v>37</v>
      </c>
      <c r="VQ2" s="82" t="s">
        <v>38</v>
      </c>
      <c r="VR2" s="87" t="s">
        <v>39</v>
      </c>
      <c r="VS2" s="82" t="s">
        <v>40</v>
      </c>
      <c r="VT2" s="82" t="s">
        <v>41</v>
      </c>
      <c r="VU2" s="82" t="s">
        <v>42</v>
      </c>
      <c r="VV2" s="82" t="s">
        <v>43</v>
      </c>
      <c r="VW2" s="83" t="s">
        <v>44</v>
      </c>
      <c r="VX2" s="81" t="s">
        <v>33</v>
      </c>
      <c r="VY2" s="82" t="s">
        <v>34</v>
      </c>
      <c r="VZ2" s="82" t="s">
        <v>35</v>
      </c>
      <c r="WA2" s="87" t="s">
        <v>36</v>
      </c>
      <c r="WB2" s="88" t="s">
        <v>37</v>
      </c>
      <c r="WC2" s="82" t="s">
        <v>38</v>
      </c>
      <c r="WD2" s="82" t="s">
        <v>39</v>
      </c>
      <c r="WE2" s="82" t="s">
        <v>40</v>
      </c>
      <c r="WF2" s="82" t="s">
        <v>41</v>
      </c>
      <c r="WG2" s="82" t="s">
        <v>42</v>
      </c>
      <c r="WH2" s="82" t="s">
        <v>43</v>
      </c>
      <c r="WI2" s="83" t="s">
        <v>44</v>
      </c>
      <c r="WJ2" s="92" t="s">
        <v>33</v>
      </c>
      <c r="WK2" s="93" t="s">
        <v>34</v>
      </c>
      <c r="WL2" s="93" t="s">
        <v>35</v>
      </c>
      <c r="WM2" s="93" t="s">
        <v>36</v>
      </c>
      <c r="WN2" s="93" t="s">
        <v>37</v>
      </c>
      <c r="WO2" s="93" t="s">
        <v>38</v>
      </c>
      <c r="WP2" s="93" t="s">
        <v>39</v>
      </c>
      <c r="WQ2" s="93" t="s">
        <v>40</v>
      </c>
      <c r="WR2" s="93" t="s">
        <v>41</v>
      </c>
      <c r="WS2" s="93" t="s">
        <v>42</v>
      </c>
      <c r="WT2" s="93" t="s">
        <v>43</v>
      </c>
      <c r="WU2" s="94" t="s">
        <v>44</v>
      </c>
      <c r="WV2" s="89" t="s">
        <v>33</v>
      </c>
      <c r="WW2" s="90" t="s">
        <v>34</v>
      </c>
      <c r="WX2" s="90" t="s">
        <v>35</v>
      </c>
      <c r="WY2" s="90" t="s">
        <v>36</v>
      </c>
      <c r="WZ2" s="90" t="s">
        <v>37</v>
      </c>
      <c r="XA2" s="90" t="s">
        <v>38</v>
      </c>
      <c r="XB2" s="90" t="s">
        <v>39</v>
      </c>
      <c r="XC2" s="90" t="s">
        <v>40</v>
      </c>
      <c r="XD2" s="90" t="s">
        <v>41</v>
      </c>
      <c r="XE2" s="90" t="s">
        <v>42</v>
      </c>
      <c r="XF2" s="90" t="s">
        <v>43</v>
      </c>
      <c r="XG2" s="91" t="s">
        <v>44</v>
      </c>
      <c r="XH2" s="89" t="s">
        <v>33</v>
      </c>
      <c r="XI2" s="90" t="s">
        <v>34</v>
      </c>
      <c r="XJ2" s="90" t="s">
        <v>35</v>
      </c>
      <c r="XK2" s="90" t="s">
        <v>36</v>
      </c>
      <c r="XL2" s="90" t="s">
        <v>37</v>
      </c>
      <c r="XM2" s="90" t="s">
        <v>38</v>
      </c>
      <c r="XN2" s="90" t="s">
        <v>39</v>
      </c>
      <c r="XO2" s="90" t="s">
        <v>40</v>
      </c>
      <c r="XP2" s="90" t="s">
        <v>41</v>
      </c>
      <c r="XQ2" s="90" t="s">
        <v>42</v>
      </c>
      <c r="XR2" s="90" t="s">
        <v>43</v>
      </c>
      <c r="XS2" s="91" t="s">
        <v>44</v>
      </c>
      <c r="XT2" s="89" t="s">
        <v>33</v>
      </c>
      <c r="XU2" s="90" t="s">
        <v>34</v>
      </c>
      <c r="XV2" s="90" t="s">
        <v>35</v>
      </c>
      <c r="XW2" s="90" t="s">
        <v>36</v>
      </c>
      <c r="XX2" s="90" t="s">
        <v>37</v>
      </c>
      <c r="XY2" s="90" t="s">
        <v>38</v>
      </c>
      <c r="XZ2" s="90" t="s">
        <v>39</v>
      </c>
      <c r="YA2" s="90" t="s">
        <v>40</v>
      </c>
      <c r="YB2" s="90" t="s">
        <v>41</v>
      </c>
      <c r="YC2" s="90" t="s">
        <v>42</v>
      </c>
      <c r="YD2" s="90" t="s">
        <v>43</v>
      </c>
      <c r="YE2" s="91" t="s">
        <v>44</v>
      </c>
      <c r="YF2" s="7" t="s">
        <v>33</v>
      </c>
      <c r="YG2" s="8" t="s">
        <v>34</v>
      </c>
      <c r="YH2" s="8" t="s">
        <v>35</v>
      </c>
      <c r="YI2" s="8" t="s">
        <v>36</v>
      </c>
      <c r="YJ2" s="8" t="s">
        <v>37</v>
      </c>
      <c r="YK2" s="8" t="s">
        <v>38</v>
      </c>
      <c r="YL2" s="8" t="s">
        <v>39</v>
      </c>
      <c r="YM2" s="8" t="s">
        <v>40</v>
      </c>
      <c r="YN2" s="8" t="s">
        <v>41</v>
      </c>
      <c r="YO2" s="8" t="s">
        <v>42</v>
      </c>
      <c r="YP2" s="8" t="s">
        <v>43</v>
      </c>
      <c r="YQ2" s="9" t="s">
        <v>44</v>
      </c>
      <c r="YR2" s="7" t="s">
        <v>33</v>
      </c>
      <c r="YS2" s="8" t="s">
        <v>34</v>
      </c>
      <c r="YT2" s="8" t="s">
        <v>35</v>
      </c>
      <c r="YU2" s="8" t="s">
        <v>36</v>
      </c>
      <c r="YV2" s="8" t="s">
        <v>37</v>
      </c>
      <c r="YW2" s="8" t="s">
        <v>38</v>
      </c>
      <c r="YX2" s="8" t="s">
        <v>39</v>
      </c>
      <c r="YY2" s="8" t="s">
        <v>40</v>
      </c>
      <c r="YZ2" s="8" t="s">
        <v>41</v>
      </c>
      <c r="ZA2" s="8" t="s">
        <v>42</v>
      </c>
      <c r="ZB2" s="8" t="s">
        <v>43</v>
      </c>
      <c r="ZC2" s="9" t="s">
        <v>44</v>
      </c>
      <c r="ZD2" s="7" t="s">
        <v>33</v>
      </c>
      <c r="ZE2" s="8" t="s">
        <v>34</v>
      </c>
      <c r="ZF2" s="8" t="s">
        <v>35</v>
      </c>
      <c r="ZG2" s="8" t="s">
        <v>36</v>
      </c>
      <c r="ZH2" s="8" t="s">
        <v>37</v>
      </c>
      <c r="ZI2" s="8" t="s">
        <v>38</v>
      </c>
      <c r="ZJ2" s="8" t="s">
        <v>39</v>
      </c>
      <c r="ZK2" s="8" t="s">
        <v>40</v>
      </c>
      <c r="ZL2" s="8" t="s">
        <v>41</v>
      </c>
      <c r="ZM2" s="8" t="s">
        <v>42</v>
      </c>
      <c r="ZN2" s="8" t="s">
        <v>43</v>
      </c>
      <c r="ZO2" s="9" t="s">
        <v>44</v>
      </c>
      <c r="ZP2" s="7" t="s">
        <v>33</v>
      </c>
      <c r="ZQ2" s="8" t="s">
        <v>34</v>
      </c>
      <c r="ZR2" s="8" t="s">
        <v>35</v>
      </c>
      <c r="ZS2" s="8" t="s">
        <v>36</v>
      </c>
      <c r="ZT2" s="8" t="s">
        <v>37</v>
      </c>
      <c r="ZU2" s="8" t="s">
        <v>38</v>
      </c>
      <c r="ZV2" s="8" t="s">
        <v>39</v>
      </c>
      <c r="ZW2" s="8" t="s">
        <v>40</v>
      </c>
      <c r="ZX2" s="8" t="s">
        <v>41</v>
      </c>
      <c r="ZY2" s="8" t="s">
        <v>42</v>
      </c>
      <c r="ZZ2" s="8" t="s">
        <v>43</v>
      </c>
      <c r="AAA2" s="9" t="s">
        <v>44</v>
      </c>
      <c r="AAB2" s="7" t="s">
        <v>33</v>
      </c>
      <c r="AAC2" s="8" t="s">
        <v>34</v>
      </c>
      <c r="AAD2" s="8" t="s">
        <v>35</v>
      </c>
      <c r="AAE2" s="8" t="s">
        <v>36</v>
      </c>
      <c r="AAF2" s="8" t="s">
        <v>37</v>
      </c>
      <c r="AAG2" s="8" t="s">
        <v>38</v>
      </c>
      <c r="AAH2" s="8" t="s">
        <v>39</v>
      </c>
      <c r="AAI2" s="8" t="s">
        <v>40</v>
      </c>
      <c r="AAJ2" s="8" t="s">
        <v>41</v>
      </c>
      <c r="AAK2" s="8" t="s">
        <v>42</v>
      </c>
      <c r="AAL2" s="8" t="s">
        <v>43</v>
      </c>
      <c r="AAM2" s="9" t="s">
        <v>44</v>
      </c>
      <c r="AAN2" s="7" t="s">
        <v>33</v>
      </c>
      <c r="AAO2" s="8" t="s">
        <v>34</v>
      </c>
      <c r="AAP2" s="8" t="s">
        <v>35</v>
      </c>
      <c r="AAQ2" s="8" t="s">
        <v>36</v>
      </c>
      <c r="AAR2" s="8" t="s">
        <v>37</v>
      </c>
      <c r="AAS2" s="8" t="s">
        <v>38</v>
      </c>
      <c r="AAT2" s="8" t="s">
        <v>39</v>
      </c>
      <c r="AAU2" s="8" t="s">
        <v>40</v>
      </c>
      <c r="AAV2" s="8" t="s">
        <v>41</v>
      </c>
      <c r="AAW2" s="8" t="s">
        <v>42</v>
      </c>
      <c r="AAX2" s="8" t="s">
        <v>43</v>
      </c>
      <c r="AAY2" s="9" t="s">
        <v>44</v>
      </c>
      <c r="AAZ2" s="7" t="s">
        <v>33</v>
      </c>
      <c r="ABA2" s="8" t="s">
        <v>34</v>
      </c>
      <c r="ABB2" s="8" t="s">
        <v>35</v>
      </c>
      <c r="ABC2" s="8" t="s">
        <v>36</v>
      </c>
      <c r="ABD2" s="8" t="s">
        <v>37</v>
      </c>
      <c r="ABE2" s="8" t="s">
        <v>38</v>
      </c>
      <c r="ABF2" s="8" t="s">
        <v>39</v>
      </c>
      <c r="ABG2" s="8" t="s">
        <v>40</v>
      </c>
      <c r="ABH2" s="8" t="s">
        <v>41</v>
      </c>
      <c r="ABI2" s="8" t="s">
        <v>42</v>
      </c>
      <c r="ABJ2" s="8" t="s">
        <v>43</v>
      </c>
      <c r="ABK2" s="9" t="s">
        <v>44</v>
      </c>
      <c r="ABL2" s="7" t="s">
        <v>33</v>
      </c>
      <c r="ABM2" s="8" t="s">
        <v>34</v>
      </c>
      <c r="ABN2" s="8" t="s">
        <v>35</v>
      </c>
      <c r="ABO2" s="8" t="s">
        <v>36</v>
      </c>
      <c r="ABP2" s="8" t="s">
        <v>37</v>
      </c>
      <c r="ABQ2" s="8" t="s">
        <v>38</v>
      </c>
      <c r="ABR2" s="8" t="s">
        <v>39</v>
      </c>
      <c r="ABS2" s="8" t="s">
        <v>40</v>
      </c>
      <c r="ABT2" s="8" t="s">
        <v>41</v>
      </c>
      <c r="ABU2" s="8" t="s">
        <v>42</v>
      </c>
      <c r="ABV2" s="8" t="s">
        <v>43</v>
      </c>
      <c r="ABW2" s="9" t="s">
        <v>44</v>
      </c>
      <c r="ABX2" s="7" t="s">
        <v>33</v>
      </c>
      <c r="ABY2" s="8" t="s">
        <v>34</v>
      </c>
      <c r="ABZ2" s="8" t="s">
        <v>35</v>
      </c>
      <c r="ACA2" s="8" t="s">
        <v>36</v>
      </c>
      <c r="ACB2" s="8" t="s">
        <v>37</v>
      </c>
      <c r="ACC2" s="8" t="s">
        <v>38</v>
      </c>
      <c r="ACD2" s="8" t="s">
        <v>39</v>
      </c>
      <c r="ACE2" s="8" t="s">
        <v>40</v>
      </c>
      <c r="ACF2" s="8" t="s">
        <v>41</v>
      </c>
      <c r="ACG2" s="8" t="s">
        <v>42</v>
      </c>
      <c r="ACH2" s="8" t="s">
        <v>43</v>
      </c>
      <c r="ACI2" s="9" t="s">
        <v>44</v>
      </c>
      <c r="ACJ2" s="7" t="s">
        <v>33</v>
      </c>
      <c r="ACK2" s="8" t="s">
        <v>34</v>
      </c>
      <c r="ACL2" s="8" t="s">
        <v>35</v>
      </c>
      <c r="ACM2" s="8" t="s">
        <v>36</v>
      </c>
      <c r="ACN2" s="8" t="s">
        <v>37</v>
      </c>
      <c r="ACO2" s="8" t="s">
        <v>38</v>
      </c>
      <c r="ACP2" s="8" t="s">
        <v>39</v>
      </c>
      <c r="ACQ2" s="8" t="s">
        <v>40</v>
      </c>
      <c r="ACR2" s="8" t="s">
        <v>41</v>
      </c>
      <c r="ACS2" s="8" t="s">
        <v>42</v>
      </c>
      <c r="ACT2" s="8" t="s">
        <v>43</v>
      </c>
      <c r="ACU2" s="9" t="s">
        <v>44</v>
      </c>
      <c r="ACV2" s="7" t="s">
        <v>33</v>
      </c>
      <c r="ACW2" s="8" t="s">
        <v>34</v>
      </c>
      <c r="ACX2" s="8" t="s">
        <v>35</v>
      </c>
      <c r="ACY2" s="8" t="s">
        <v>36</v>
      </c>
      <c r="ACZ2" s="8" t="s">
        <v>37</v>
      </c>
      <c r="ADA2" s="8" t="s">
        <v>38</v>
      </c>
      <c r="ADB2" s="8" t="s">
        <v>39</v>
      </c>
      <c r="ADC2" s="8" t="s">
        <v>40</v>
      </c>
      <c r="ADD2" s="8" t="s">
        <v>41</v>
      </c>
      <c r="ADE2" s="8" t="s">
        <v>42</v>
      </c>
      <c r="ADF2" s="8" t="s">
        <v>43</v>
      </c>
      <c r="ADG2" s="9" t="s">
        <v>44</v>
      </c>
      <c r="ADH2" s="7" t="s">
        <v>33</v>
      </c>
      <c r="ADI2" s="8" t="s">
        <v>34</v>
      </c>
      <c r="ADJ2" s="8" t="s">
        <v>35</v>
      </c>
      <c r="ADK2" s="8" t="s">
        <v>36</v>
      </c>
      <c r="ADL2" s="8" t="s">
        <v>37</v>
      </c>
      <c r="ADM2" s="8" t="s">
        <v>38</v>
      </c>
      <c r="ADN2" s="8" t="s">
        <v>39</v>
      </c>
      <c r="ADO2" s="8" t="s">
        <v>40</v>
      </c>
      <c r="ADP2" s="8" t="s">
        <v>41</v>
      </c>
      <c r="ADQ2" s="8" t="s">
        <v>42</v>
      </c>
      <c r="ADR2" s="8" t="s">
        <v>43</v>
      </c>
      <c r="ADS2" s="9" t="s">
        <v>44</v>
      </c>
      <c r="ADT2" s="7" t="s">
        <v>33</v>
      </c>
      <c r="ADU2" s="8" t="s">
        <v>34</v>
      </c>
      <c r="ADV2" s="8" t="s">
        <v>35</v>
      </c>
      <c r="ADW2" s="8" t="s">
        <v>36</v>
      </c>
      <c r="ADX2" s="8" t="s">
        <v>37</v>
      </c>
      <c r="ADY2" s="8" t="s">
        <v>38</v>
      </c>
      <c r="ADZ2" s="8" t="s">
        <v>39</v>
      </c>
      <c r="AEA2" s="8" t="s">
        <v>40</v>
      </c>
      <c r="AEB2" s="8" t="s">
        <v>41</v>
      </c>
      <c r="AEC2" s="8" t="s">
        <v>42</v>
      </c>
      <c r="AED2" s="8" t="s">
        <v>43</v>
      </c>
      <c r="AEE2" s="9" t="s">
        <v>44</v>
      </c>
      <c r="AEF2" s="7" t="s">
        <v>33</v>
      </c>
      <c r="AEG2" s="8" t="s">
        <v>34</v>
      </c>
      <c r="AEH2" s="8" t="s">
        <v>35</v>
      </c>
      <c r="AEI2" s="8" t="s">
        <v>36</v>
      </c>
      <c r="AEJ2" s="8" t="s">
        <v>37</v>
      </c>
      <c r="AEK2" s="8" t="s">
        <v>38</v>
      </c>
      <c r="AEL2" s="8" t="s">
        <v>39</v>
      </c>
      <c r="AEM2" s="8" t="s">
        <v>40</v>
      </c>
      <c r="AEN2" s="8" t="s">
        <v>41</v>
      </c>
      <c r="AEO2" s="8" t="s">
        <v>42</v>
      </c>
      <c r="AEP2" s="8" t="s">
        <v>43</v>
      </c>
      <c r="AEQ2" s="9" t="s">
        <v>44</v>
      </c>
      <c r="AER2" s="7" t="s">
        <v>33</v>
      </c>
      <c r="AES2" s="8" t="s">
        <v>34</v>
      </c>
      <c r="AET2" s="8" t="s">
        <v>35</v>
      </c>
      <c r="AEU2" s="8" t="s">
        <v>36</v>
      </c>
      <c r="AEV2" s="8" t="s">
        <v>37</v>
      </c>
      <c r="AEW2" s="8" t="s">
        <v>38</v>
      </c>
      <c r="AEX2" s="8" t="s">
        <v>39</v>
      </c>
      <c r="AEY2" s="8" t="s">
        <v>40</v>
      </c>
      <c r="AEZ2" s="8" t="s">
        <v>41</v>
      </c>
      <c r="AFA2" s="8" t="s">
        <v>42</v>
      </c>
      <c r="AFB2" s="8" t="s">
        <v>43</v>
      </c>
      <c r="AFC2" s="9" t="s">
        <v>44</v>
      </c>
      <c r="AFD2" s="7" t="s">
        <v>33</v>
      </c>
      <c r="AFE2" s="8" t="s">
        <v>34</v>
      </c>
      <c r="AFF2" s="8" t="s">
        <v>35</v>
      </c>
      <c r="AFG2" s="8" t="s">
        <v>36</v>
      </c>
      <c r="AFH2" s="8" t="s">
        <v>37</v>
      </c>
      <c r="AFI2" s="8" t="s">
        <v>38</v>
      </c>
      <c r="AFJ2" s="8" t="s">
        <v>39</v>
      </c>
      <c r="AFK2" s="8" t="s">
        <v>40</v>
      </c>
      <c r="AFL2" s="8" t="s">
        <v>41</v>
      </c>
      <c r="AFM2" s="8" t="s">
        <v>42</v>
      </c>
      <c r="AFN2" s="8" t="s">
        <v>43</v>
      </c>
      <c r="AFO2" s="9" t="s">
        <v>44</v>
      </c>
      <c r="AFP2" s="7" t="s">
        <v>33</v>
      </c>
      <c r="AFQ2" s="8" t="s">
        <v>34</v>
      </c>
      <c r="AFR2" s="8" t="s">
        <v>35</v>
      </c>
      <c r="AFS2" s="8" t="s">
        <v>36</v>
      </c>
      <c r="AFT2" s="8" t="s">
        <v>37</v>
      </c>
      <c r="AFU2" s="8" t="s">
        <v>38</v>
      </c>
      <c r="AFV2" s="8" t="s">
        <v>39</v>
      </c>
      <c r="AFW2" s="8" t="s">
        <v>40</v>
      </c>
      <c r="AFX2" s="8" t="s">
        <v>41</v>
      </c>
      <c r="AFY2" s="8" t="s">
        <v>42</v>
      </c>
      <c r="AFZ2" s="8" t="s">
        <v>43</v>
      </c>
      <c r="AGA2" s="9" t="s">
        <v>44</v>
      </c>
      <c r="AGB2" s="7" t="s">
        <v>33</v>
      </c>
      <c r="AGC2" s="8" t="s">
        <v>34</v>
      </c>
      <c r="AGD2" s="8" t="s">
        <v>35</v>
      </c>
      <c r="AGE2" s="8" t="s">
        <v>36</v>
      </c>
      <c r="AGF2" s="8" t="s">
        <v>37</v>
      </c>
      <c r="AGG2" s="8" t="s">
        <v>38</v>
      </c>
      <c r="AGH2" s="8" t="s">
        <v>39</v>
      </c>
      <c r="AGI2" s="8" t="s">
        <v>40</v>
      </c>
      <c r="AGJ2" s="8" t="s">
        <v>41</v>
      </c>
      <c r="AGK2" s="8" t="s">
        <v>42</v>
      </c>
      <c r="AGL2" s="8" t="s">
        <v>43</v>
      </c>
      <c r="AGM2" s="9" t="s">
        <v>44</v>
      </c>
      <c r="AGN2" s="7" t="s">
        <v>33</v>
      </c>
      <c r="AGO2" s="8" t="s">
        <v>34</v>
      </c>
      <c r="AGP2" s="8" t="s">
        <v>35</v>
      </c>
      <c r="AGQ2" s="8" t="s">
        <v>36</v>
      </c>
      <c r="AGR2" s="8" t="s">
        <v>37</v>
      </c>
      <c r="AGS2" s="8" t="s">
        <v>38</v>
      </c>
      <c r="AGT2" s="8" t="s">
        <v>39</v>
      </c>
      <c r="AGU2" s="8" t="s">
        <v>40</v>
      </c>
      <c r="AGV2" s="8" t="s">
        <v>41</v>
      </c>
      <c r="AGW2" s="8" t="s">
        <v>42</v>
      </c>
      <c r="AGX2" s="8" t="s">
        <v>43</v>
      </c>
      <c r="AGY2" s="9" t="s">
        <v>44</v>
      </c>
      <c r="AGZ2" s="7" t="s">
        <v>33</v>
      </c>
      <c r="AHA2" s="8" t="s">
        <v>34</v>
      </c>
      <c r="AHB2" s="8" t="s">
        <v>35</v>
      </c>
      <c r="AHC2" s="8" t="s">
        <v>36</v>
      </c>
      <c r="AHD2" s="8" t="s">
        <v>37</v>
      </c>
      <c r="AHE2" s="8" t="s">
        <v>38</v>
      </c>
      <c r="AHF2" s="8" t="s">
        <v>39</v>
      </c>
      <c r="AHG2" s="8" t="s">
        <v>40</v>
      </c>
      <c r="AHH2" s="8" t="s">
        <v>41</v>
      </c>
      <c r="AHI2" s="8" t="s">
        <v>42</v>
      </c>
      <c r="AHJ2" s="8" t="s">
        <v>43</v>
      </c>
      <c r="AHK2" s="9" t="s">
        <v>44</v>
      </c>
      <c r="AHL2" s="7" t="s">
        <v>33</v>
      </c>
      <c r="AHM2" s="8" t="s">
        <v>34</v>
      </c>
      <c r="AHN2" s="8" t="s">
        <v>35</v>
      </c>
      <c r="AHO2" s="8" t="s">
        <v>36</v>
      </c>
      <c r="AHP2" s="8" t="s">
        <v>37</v>
      </c>
      <c r="AHQ2" s="8" t="s">
        <v>38</v>
      </c>
      <c r="AHR2" s="8" t="s">
        <v>39</v>
      </c>
      <c r="AHS2" s="8" t="s">
        <v>40</v>
      </c>
      <c r="AHT2" s="8" t="s">
        <v>41</v>
      </c>
      <c r="AHU2" s="8" t="s">
        <v>42</v>
      </c>
      <c r="AHV2" s="8" t="s">
        <v>43</v>
      </c>
      <c r="AHW2" s="9" t="s">
        <v>44</v>
      </c>
      <c r="AHX2" s="7" t="s">
        <v>33</v>
      </c>
      <c r="AHY2" s="8" t="s">
        <v>34</v>
      </c>
      <c r="AHZ2" s="8" t="s">
        <v>35</v>
      </c>
      <c r="AIA2" s="8" t="s">
        <v>36</v>
      </c>
      <c r="AIB2" s="8" t="s">
        <v>37</v>
      </c>
      <c r="AIC2" s="8" t="s">
        <v>38</v>
      </c>
      <c r="AID2" s="8" t="s">
        <v>39</v>
      </c>
      <c r="AIE2" s="8" t="s">
        <v>40</v>
      </c>
      <c r="AIF2" s="8" t="s">
        <v>41</v>
      </c>
      <c r="AIG2" s="8" t="s">
        <v>42</v>
      </c>
      <c r="AIH2" s="8" t="s">
        <v>43</v>
      </c>
      <c r="AII2" s="9" t="s">
        <v>44</v>
      </c>
    </row>
    <row r="3" spans="1:919" hidden="1" x14ac:dyDescent="0.3">
      <c r="A3" t="s">
        <v>45</v>
      </c>
      <c r="B3" s="64">
        <v>12</v>
      </c>
      <c r="C3">
        <v>12</v>
      </c>
      <c r="D3" s="1">
        <v>1036532</v>
      </c>
      <c r="E3" s="1">
        <v>1400</v>
      </c>
      <c r="F3" s="5">
        <v>41791</v>
      </c>
      <c r="G3" s="5">
        <v>41912</v>
      </c>
      <c r="H3" s="79">
        <f>WN3</f>
        <v>38003.24</v>
      </c>
      <c r="I3" s="78">
        <f>H3/D3*12</f>
        <v>0.43996604060463157</v>
      </c>
      <c r="J3" t="s">
        <v>46</v>
      </c>
      <c r="K3" t="s">
        <v>47</v>
      </c>
      <c r="M3" t="s">
        <v>48</v>
      </c>
      <c r="N3">
        <v>201306</v>
      </c>
      <c r="O3" t="s">
        <v>49</v>
      </c>
      <c r="P3" s="2">
        <v>1</v>
      </c>
      <c r="Q3" s="5">
        <v>41791</v>
      </c>
      <c r="R3" s="5">
        <v>41912</v>
      </c>
      <c r="S3">
        <v>48</v>
      </c>
      <c r="T3">
        <v>60</v>
      </c>
      <c r="U3">
        <v>5</v>
      </c>
      <c r="Y3" s="3">
        <v>0.26</v>
      </c>
      <c r="Z3" s="4">
        <v>39</v>
      </c>
      <c r="AB3" s="2">
        <v>0.05</v>
      </c>
      <c r="AC3" t="s">
        <v>50</v>
      </c>
      <c r="SW3" s="10">
        <v>13504.1</v>
      </c>
      <c r="SX3" s="10">
        <v>13504.1</v>
      </c>
      <c r="SY3" s="10">
        <v>13504.1</v>
      </c>
      <c r="SZ3" s="10">
        <v>13504.1</v>
      </c>
      <c r="TA3" s="10">
        <v>13504.1</v>
      </c>
      <c r="TB3" s="10">
        <v>13504.1</v>
      </c>
      <c r="TC3" s="10">
        <v>13504.1</v>
      </c>
      <c r="TD3" s="10">
        <v>13504.1</v>
      </c>
      <c r="TE3" s="10">
        <v>13504.1</v>
      </c>
      <c r="TF3" s="10">
        <v>13504.1</v>
      </c>
      <c r="TG3" s="26">
        <v>13504.1</v>
      </c>
      <c r="TH3" s="10">
        <v>13504.1</v>
      </c>
      <c r="TI3" s="10">
        <v>14179.3</v>
      </c>
      <c r="TJ3" s="10">
        <v>14179.3</v>
      </c>
      <c r="TK3" s="10">
        <v>14179.3</v>
      </c>
      <c r="TL3" s="10">
        <f>14179.3*2</f>
        <v>28358.6</v>
      </c>
      <c r="TM3" s="10">
        <f t="shared" ref="TM3:TT3" si="24">14179.3*2</f>
        <v>28358.6</v>
      </c>
      <c r="TN3" s="10">
        <f t="shared" si="24"/>
        <v>28358.6</v>
      </c>
      <c r="TO3" s="10">
        <f t="shared" si="24"/>
        <v>28358.6</v>
      </c>
      <c r="TP3" s="10">
        <f t="shared" si="24"/>
        <v>28358.6</v>
      </c>
      <c r="TQ3" s="10">
        <f t="shared" si="24"/>
        <v>28358.6</v>
      </c>
      <c r="TR3" s="10">
        <f t="shared" si="24"/>
        <v>28358.6</v>
      </c>
      <c r="TS3" s="10">
        <f t="shared" si="24"/>
        <v>28358.6</v>
      </c>
      <c r="TT3" s="10">
        <f t="shared" si="24"/>
        <v>28358.6</v>
      </c>
      <c r="TU3" s="10">
        <v>29776.53</v>
      </c>
      <c r="TV3" s="10">
        <v>29776.53</v>
      </c>
      <c r="TW3" s="10">
        <v>29776.53</v>
      </c>
      <c r="TX3" s="10">
        <v>29776.53</v>
      </c>
      <c r="TY3" s="10">
        <v>29776.53</v>
      </c>
      <c r="TZ3" s="10">
        <v>29776.53</v>
      </c>
      <c r="UA3" s="10">
        <v>29776.53</v>
      </c>
      <c r="UB3" s="10">
        <v>29776.53</v>
      </c>
      <c r="UC3" s="10">
        <v>29776.53</v>
      </c>
      <c r="UD3" s="10">
        <v>29776.53</v>
      </c>
      <c r="UE3" s="10">
        <v>29776.53</v>
      </c>
      <c r="UF3" s="10">
        <v>29776.53</v>
      </c>
      <c r="UG3" s="10">
        <v>31265.360000000001</v>
      </c>
      <c r="UH3" s="10">
        <v>31265.360000000001</v>
      </c>
      <c r="UI3" s="10">
        <v>31265.360000000001</v>
      </c>
      <c r="UJ3" s="10">
        <v>31265.360000000001</v>
      </c>
      <c r="UK3" s="10">
        <v>31265.360000000001</v>
      </c>
      <c r="UL3" s="10">
        <v>31265.360000000001</v>
      </c>
      <c r="UM3" s="10">
        <v>31265.360000000001</v>
      </c>
      <c r="UN3" s="10">
        <v>31265.360000000001</v>
      </c>
      <c r="UO3" s="10">
        <v>31265.360000000001</v>
      </c>
      <c r="UP3" s="10">
        <v>31265.360000000001</v>
      </c>
      <c r="UQ3" s="10">
        <v>31265.360000000001</v>
      </c>
      <c r="UR3" s="10">
        <v>31265.360000000001</v>
      </c>
      <c r="US3" s="12">
        <v>32828.629999999997</v>
      </c>
      <c r="UT3" s="12">
        <v>32828.629999999997</v>
      </c>
      <c r="UU3" s="12">
        <v>32828.629999999997</v>
      </c>
      <c r="UV3" s="12">
        <v>32828.629999999997</v>
      </c>
      <c r="UW3" s="12">
        <v>32828.629999999997</v>
      </c>
      <c r="UX3" s="12">
        <v>32828.629999999997</v>
      </c>
      <c r="UY3" s="12">
        <v>32828.629999999997</v>
      </c>
      <c r="UZ3" s="12">
        <v>32828.629999999997</v>
      </c>
      <c r="VA3" s="12">
        <v>32828.629999999997</v>
      </c>
      <c r="VB3" s="12">
        <v>32828.629999999997</v>
      </c>
      <c r="VC3" s="12">
        <v>32828.629999999997</v>
      </c>
      <c r="VD3" s="12">
        <v>32828.629999999997</v>
      </c>
      <c r="VE3" s="12">
        <v>34470.06</v>
      </c>
      <c r="VF3" s="12">
        <v>34470.06</v>
      </c>
      <c r="VG3" s="12">
        <v>34470.06</v>
      </c>
      <c r="VH3" s="12">
        <v>34470.06</v>
      </c>
      <c r="VI3" s="12">
        <v>34470.06</v>
      </c>
      <c r="VJ3" s="12">
        <v>34470.06</v>
      </c>
      <c r="VK3" s="12">
        <v>34470.06</v>
      </c>
      <c r="VL3" s="12">
        <v>34470.06</v>
      </c>
      <c r="VM3" s="12">
        <v>34470.06</v>
      </c>
      <c r="VN3" s="41">
        <v>34470.06</v>
      </c>
      <c r="VO3" s="12">
        <v>34470.06</v>
      </c>
      <c r="VP3" s="12">
        <v>34470.06</v>
      </c>
      <c r="VQ3" s="12">
        <v>36193.56</v>
      </c>
      <c r="VR3" s="41">
        <v>36193.56</v>
      </c>
      <c r="VS3" s="12">
        <v>36193.56</v>
      </c>
      <c r="VT3" s="12">
        <v>36193.56</v>
      </c>
      <c r="VU3" s="12">
        <v>36193.56</v>
      </c>
      <c r="VV3" s="12">
        <v>36193.56</v>
      </c>
      <c r="VW3" s="12">
        <v>36193.56</v>
      </c>
      <c r="VX3" s="12">
        <v>36193.56</v>
      </c>
      <c r="VY3" s="12">
        <v>36193.56</v>
      </c>
      <c r="VZ3" s="12">
        <v>36193.56</v>
      </c>
      <c r="WA3" s="41">
        <v>36193.56</v>
      </c>
      <c r="WB3" s="52">
        <v>36193.56</v>
      </c>
      <c r="WC3" s="12">
        <v>38003.24</v>
      </c>
      <c r="WD3" s="12">
        <v>38003.24</v>
      </c>
      <c r="WE3" s="12">
        <v>38003.24</v>
      </c>
      <c r="WF3" s="12">
        <v>38003.24</v>
      </c>
      <c r="WG3" s="12">
        <v>38003.24</v>
      </c>
      <c r="WH3" s="12">
        <v>38003.24</v>
      </c>
      <c r="WI3" s="26">
        <v>38003.24</v>
      </c>
      <c r="WJ3" s="12">
        <v>38003.24</v>
      </c>
      <c r="WK3" s="12">
        <v>38003.24</v>
      </c>
      <c r="WL3" s="12">
        <v>38003.24</v>
      </c>
      <c r="WM3" s="12">
        <v>38003.24</v>
      </c>
      <c r="WN3" s="12">
        <v>38003.24</v>
      </c>
      <c r="WO3" s="12">
        <v>39903.4</v>
      </c>
      <c r="WP3" s="12">
        <v>39903.4</v>
      </c>
      <c r="WQ3" s="12">
        <v>39903.4</v>
      </c>
      <c r="WR3" s="12">
        <v>39903.4</v>
      </c>
      <c r="WS3" s="12">
        <v>39903.4</v>
      </c>
      <c r="WT3" s="12">
        <v>39903.4</v>
      </c>
      <c r="WU3" s="12">
        <v>39903.4</v>
      </c>
      <c r="WV3" s="12">
        <v>39903.4</v>
      </c>
      <c r="WW3" s="12">
        <v>39903.4</v>
      </c>
      <c r="WX3" s="12">
        <v>39903.4</v>
      </c>
      <c r="WY3" s="12">
        <v>39903.4</v>
      </c>
      <c r="WZ3" s="12">
        <v>39903.4</v>
      </c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</row>
    <row r="4" spans="1:919" hidden="1" x14ac:dyDescent="0.3">
      <c r="A4" t="s">
        <v>45</v>
      </c>
      <c r="B4" s="64">
        <v>12</v>
      </c>
      <c r="C4">
        <f>C3</f>
        <v>12</v>
      </c>
      <c r="D4" s="1">
        <f>D3</f>
        <v>1036532</v>
      </c>
      <c r="E4" s="1">
        <v>1400</v>
      </c>
      <c r="F4" s="5">
        <v>41913</v>
      </c>
      <c r="G4" s="5">
        <v>42369</v>
      </c>
      <c r="H4" s="79">
        <f>WN4</f>
        <v>38003.24</v>
      </c>
      <c r="I4" s="78">
        <f t="shared" ref="I4:I67" si="25">H4/D4*12</f>
        <v>0.43996604060463157</v>
      </c>
      <c r="J4" t="s">
        <v>51</v>
      </c>
      <c r="K4" t="s">
        <v>47</v>
      </c>
      <c r="L4" t="s">
        <v>52</v>
      </c>
      <c r="M4" t="s">
        <v>48</v>
      </c>
      <c r="N4">
        <v>201306</v>
      </c>
      <c r="O4" t="s">
        <v>49</v>
      </c>
      <c r="P4" s="2">
        <v>1</v>
      </c>
      <c r="Q4" s="5">
        <v>41913</v>
      </c>
      <c r="R4" s="5">
        <v>42369</v>
      </c>
      <c r="S4">
        <v>48</v>
      </c>
      <c r="T4">
        <v>60</v>
      </c>
      <c r="U4">
        <v>5</v>
      </c>
      <c r="Y4" s="3">
        <v>0.26</v>
      </c>
      <c r="Z4" s="4">
        <v>39</v>
      </c>
      <c r="AB4" s="2">
        <v>0.05</v>
      </c>
      <c r="AC4" t="s">
        <v>50</v>
      </c>
      <c r="AD4" s="13">
        <v>0.5</v>
      </c>
      <c r="TA4" s="10">
        <f t="shared" ref="TA4:UF4" si="26">TA3</f>
        <v>13504.1</v>
      </c>
      <c r="TB4" s="10">
        <f t="shared" si="26"/>
        <v>13504.1</v>
      </c>
      <c r="TC4" s="10">
        <f t="shared" si="26"/>
        <v>13504.1</v>
      </c>
      <c r="TD4" s="10">
        <f t="shared" si="26"/>
        <v>13504.1</v>
      </c>
      <c r="TE4" s="10">
        <f t="shared" si="26"/>
        <v>13504.1</v>
      </c>
      <c r="TF4" s="10">
        <f t="shared" si="26"/>
        <v>13504.1</v>
      </c>
      <c r="TG4" s="26">
        <f t="shared" si="26"/>
        <v>13504.1</v>
      </c>
      <c r="TH4" s="10">
        <f t="shared" si="26"/>
        <v>13504.1</v>
      </c>
      <c r="TI4" s="10">
        <f t="shared" si="26"/>
        <v>14179.3</v>
      </c>
      <c r="TJ4" s="10">
        <f t="shared" si="26"/>
        <v>14179.3</v>
      </c>
      <c r="TK4" s="10">
        <f t="shared" si="26"/>
        <v>14179.3</v>
      </c>
      <c r="TL4" s="10">
        <f t="shared" si="26"/>
        <v>28358.6</v>
      </c>
      <c r="TM4" s="10">
        <f t="shared" si="26"/>
        <v>28358.6</v>
      </c>
      <c r="TN4" s="10">
        <f t="shared" si="26"/>
        <v>28358.6</v>
      </c>
      <c r="TO4" s="10">
        <f t="shared" si="26"/>
        <v>28358.6</v>
      </c>
      <c r="TP4" s="10">
        <f t="shared" si="26"/>
        <v>28358.6</v>
      </c>
      <c r="TQ4" s="10">
        <f t="shared" si="26"/>
        <v>28358.6</v>
      </c>
      <c r="TR4" s="10">
        <f t="shared" si="26"/>
        <v>28358.6</v>
      </c>
      <c r="TS4" s="10">
        <f t="shared" si="26"/>
        <v>28358.6</v>
      </c>
      <c r="TT4" s="10">
        <f t="shared" si="26"/>
        <v>28358.6</v>
      </c>
      <c r="TU4" s="10">
        <f t="shared" si="26"/>
        <v>29776.53</v>
      </c>
      <c r="TV4" s="10">
        <f t="shared" si="26"/>
        <v>29776.53</v>
      </c>
      <c r="TW4" s="10">
        <f t="shared" si="26"/>
        <v>29776.53</v>
      </c>
      <c r="TX4" s="10">
        <f t="shared" si="26"/>
        <v>29776.53</v>
      </c>
      <c r="TY4" s="10">
        <f t="shared" si="26"/>
        <v>29776.53</v>
      </c>
      <c r="TZ4" s="10">
        <f t="shared" si="26"/>
        <v>29776.53</v>
      </c>
      <c r="UA4" s="10">
        <f t="shared" si="26"/>
        <v>29776.53</v>
      </c>
      <c r="UB4" s="10">
        <f t="shared" si="26"/>
        <v>29776.53</v>
      </c>
      <c r="UC4" s="10">
        <f t="shared" si="26"/>
        <v>29776.53</v>
      </c>
      <c r="UD4" s="10">
        <f t="shared" si="26"/>
        <v>29776.53</v>
      </c>
      <c r="UE4" s="10">
        <f t="shared" si="26"/>
        <v>29776.53</v>
      </c>
      <c r="UF4" s="10">
        <f t="shared" si="26"/>
        <v>29776.53</v>
      </c>
      <c r="UG4" s="10">
        <f t="shared" ref="UG4:VL4" si="27">UG3</f>
        <v>31265.360000000001</v>
      </c>
      <c r="UH4" s="10">
        <f t="shared" si="27"/>
        <v>31265.360000000001</v>
      </c>
      <c r="UI4" s="10">
        <f t="shared" si="27"/>
        <v>31265.360000000001</v>
      </c>
      <c r="UJ4" s="10">
        <f t="shared" si="27"/>
        <v>31265.360000000001</v>
      </c>
      <c r="UK4" s="10">
        <f t="shared" si="27"/>
        <v>31265.360000000001</v>
      </c>
      <c r="UL4" s="10">
        <f t="shared" si="27"/>
        <v>31265.360000000001</v>
      </c>
      <c r="UM4" s="10">
        <f t="shared" si="27"/>
        <v>31265.360000000001</v>
      </c>
      <c r="UN4" s="10">
        <f t="shared" si="27"/>
        <v>31265.360000000001</v>
      </c>
      <c r="UO4" s="10">
        <f t="shared" si="27"/>
        <v>31265.360000000001</v>
      </c>
      <c r="UP4" s="10">
        <f t="shared" si="27"/>
        <v>31265.360000000001</v>
      </c>
      <c r="UQ4" s="10">
        <f t="shared" si="27"/>
        <v>31265.360000000001</v>
      </c>
      <c r="UR4" s="10">
        <f t="shared" si="27"/>
        <v>31265.360000000001</v>
      </c>
      <c r="US4" s="12">
        <f t="shared" si="27"/>
        <v>32828.629999999997</v>
      </c>
      <c r="UT4" s="12">
        <f t="shared" si="27"/>
        <v>32828.629999999997</v>
      </c>
      <c r="UU4" s="12">
        <f t="shared" si="27"/>
        <v>32828.629999999997</v>
      </c>
      <c r="UV4" s="12">
        <f t="shared" si="27"/>
        <v>32828.629999999997</v>
      </c>
      <c r="UW4" s="12">
        <f t="shared" si="27"/>
        <v>32828.629999999997</v>
      </c>
      <c r="UX4" s="12">
        <f t="shared" si="27"/>
        <v>32828.629999999997</v>
      </c>
      <c r="UY4" s="12">
        <f t="shared" si="27"/>
        <v>32828.629999999997</v>
      </c>
      <c r="UZ4" s="12">
        <f t="shared" si="27"/>
        <v>32828.629999999997</v>
      </c>
      <c r="VA4" s="12">
        <f t="shared" si="27"/>
        <v>32828.629999999997</v>
      </c>
      <c r="VB4" s="12">
        <f t="shared" si="27"/>
        <v>32828.629999999997</v>
      </c>
      <c r="VC4" s="12">
        <f t="shared" si="27"/>
        <v>32828.629999999997</v>
      </c>
      <c r="VD4" s="12">
        <f t="shared" si="27"/>
        <v>32828.629999999997</v>
      </c>
      <c r="VE4" s="12">
        <f t="shared" si="27"/>
        <v>34470.06</v>
      </c>
      <c r="VF4" s="12">
        <f t="shared" si="27"/>
        <v>34470.06</v>
      </c>
      <c r="VG4" s="12">
        <f t="shared" si="27"/>
        <v>34470.06</v>
      </c>
      <c r="VH4" s="12">
        <f t="shared" si="27"/>
        <v>34470.06</v>
      </c>
      <c r="VI4" s="12">
        <f t="shared" si="27"/>
        <v>34470.06</v>
      </c>
      <c r="VJ4" s="12">
        <f t="shared" si="27"/>
        <v>34470.06</v>
      </c>
      <c r="VK4" s="12">
        <f t="shared" si="27"/>
        <v>34470.06</v>
      </c>
      <c r="VL4" s="12">
        <f t="shared" si="27"/>
        <v>34470.06</v>
      </c>
      <c r="VM4" s="12">
        <f t="shared" ref="VM4:WR4" si="28">VM3</f>
        <v>34470.06</v>
      </c>
      <c r="VN4" s="41">
        <f t="shared" si="28"/>
        <v>34470.06</v>
      </c>
      <c r="VO4" s="12">
        <f t="shared" si="28"/>
        <v>34470.06</v>
      </c>
      <c r="VP4" s="12">
        <f t="shared" si="28"/>
        <v>34470.06</v>
      </c>
      <c r="VQ4" s="12">
        <f t="shared" si="28"/>
        <v>36193.56</v>
      </c>
      <c r="VR4" s="41">
        <f t="shared" si="28"/>
        <v>36193.56</v>
      </c>
      <c r="VS4" s="12">
        <f t="shared" si="28"/>
        <v>36193.56</v>
      </c>
      <c r="VT4" s="12">
        <f t="shared" si="28"/>
        <v>36193.56</v>
      </c>
      <c r="VU4" s="12">
        <f t="shared" si="28"/>
        <v>36193.56</v>
      </c>
      <c r="VV4" s="12">
        <f t="shared" si="28"/>
        <v>36193.56</v>
      </c>
      <c r="VW4" s="12">
        <f t="shared" si="28"/>
        <v>36193.56</v>
      </c>
      <c r="VX4" s="12">
        <f t="shared" si="28"/>
        <v>36193.56</v>
      </c>
      <c r="VY4" s="12">
        <f t="shared" si="28"/>
        <v>36193.56</v>
      </c>
      <c r="VZ4" s="12">
        <f t="shared" si="28"/>
        <v>36193.56</v>
      </c>
      <c r="WA4" s="41">
        <f t="shared" si="28"/>
        <v>36193.56</v>
      </c>
      <c r="WB4" s="52">
        <f t="shared" si="28"/>
        <v>36193.56</v>
      </c>
      <c r="WC4" s="12">
        <f t="shared" si="28"/>
        <v>38003.24</v>
      </c>
      <c r="WD4" s="12">
        <f t="shared" si="28"/>
        <v>38003.24</v>
      </c>
      <c r="WE4" s="12">
        <f t="shared" si="28"/>
        <v>38003.24</v>
      </c>
      <c r="WF4" s="12">
        <f t="shared" si="28"/>
        <v>38003.24</v>
      </c>
      <c r="WG4" s="12">
        <f t="shared" si="28"/>
        <v>38003.24</v>
      </c>
      <c r="WH4" s="12">
        <f t="shared" si="28"/>
        <v>38003.24</v>
      </c>
      <c r="WI4" s="26">
        <f t="shared" si="28"/>
        <v>38003.24</v>
      </c>
      <c r="WJ4" s="12">
        <f t="shared" si="28"/>
        <v>38003.24</v>
      </c>
      <c r="WK4" s="12">
        <f t="shared" si="28"/>
        <v>38003.24</v>
      </c>
      <c r="WL4" s="12">
        <f t="shared" si="28"/>
        <v>38003.24</v>
      </c>
      <c r="WM4" s="12">
        <f t="shared" si="28"/>
        <v>38003.24</v>
      </c>
      <c r="WN4" s="12">
        <f t="shared" si="28"/>
        <v>38003.24</v>
      </c>
      <c r="WO4" s="12">
        <f t="shared" si="28"/>
        <v>39903.4</v>
      </c>
      <c r="WP4" s="12">
        <f t="shared" si="28"/>
        <v>39903.4</v>
      </c>
      <c r="WQ4" s="12">
        <f t="shared" si="28"/>
        <v>39903.4</v>
      </c>
      <c r="WR4" s="12">
        <f t="shared" si="28"/>
        <v>39903.4</v>
      </c>
      <c r="WS4" s="12">
        <f t="shared" ref="WS4:WZ4" si="29">WS3</f>
        <v>39903.4</v>
      </c>
      <c r="WT4" s="12">
        <f t="shared" si="29"/>
        <v>39903.4</v>
      </c>
      <c r="WU4" s="12">
        <f t="shared" si="29"/>
        <v>39903.4</v>
      </c>
      <c r="WV4" s="12">
        <f t="shared" si="29"/>
        <v>39903.4</v>
      </c>
      <c r="WW4" s="12">
        <f t="shared" si="29"/>
        <v>39903.4</v>
      </c>
      <c r="WX4" s="12">
        <f t="shared" si="29"/>
        <v>39903.4</v>
      </c>
      <c r="WY4" s="12">
        <f t="shared" si="29"/>
        <v>39903.4</v>
      </c>
      <c r="WZ4" s="12">
        <f t="shared" si="29"/>
        <v>39903.4</v>
      </c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</row>
    <row r="5" spans="1:919" hidden="1" x14ac:dyDescent="0.3">
      <c r="A5" t="s">
        <v>45</v>
      </c>
      <c r="B5" s="64">
        <v>12</v>
      </c>
      <c r="C5">
        <f t="shared" ref="C5:C6" si="30">C4</f>
        <v>12</v>
      </c>
      <c r="D5" s="6">
        <v>64070</v>
      </c>
      <c r="E5" s="1">
        <v>150</v>
      </c>
      <c r="F5" s="5">
        <v>42005</v>
      </c>
      <c r="G5" s="5">
        <v>43251</v>
      </c>
      <c r="H5" s="79">
        <f t="shared" ref="H5:H65" si="31">WN5</f>
        <v>40642.519999999997</v>
      </c>
      <c r="I5" s="78"/>
      <c r="J5" t="s">
        <v>51</v>
      </c>
      <c r="K5" t="s">
        <v>47</v>
      </c>
      <c r="L5" t="s">
        <v>52</v>
      </c>
      <c r="M5" t="s">
        <v>53</v>
      </c>
      <c r="N5">
        <v>201306</v>
      </c>
      <c r="O5" t="s">
        <v>49</v>
      </c>
      <c r="P5" s="2">
        <v>1</v>
      </c>
      <c r="Q5" s="5">
        <v>42005</v>
      </c>
      <c r="R5" s="5">
        <v>42460</v>
      </c>
      <c r="S5">
        <v>48</v>
      </c>
      <c r="T5">
        <v>60</v>
      </c>
      <c r="U5">
        <v>5</v>
      </c>
      <c r="Y5" s="3">
        <v>0.26</v>
      </c>
      <c r="Z5" s="4">
        <v>39</v>
      </c>
      <c r="AB5" s="2">
        <v>0.05</v>
      </c>
      <c r="AC5" t="s">
        <v>50</v>
      </c>
      <c r="AD5" s="2">
        <v>0.5</v>
      </c>
      <c r="TA5" s="10">
        <f>TA4/2</f>
        <v>6752.05</v>
      </c>
      <c r="TB5" s="10">
        <f>TB4</f>
        <v>13504.1</v>
      </c>
      <c r="TC5" s="10">
        <f t="shared" ref="TC5:TF6" si="32">TC4</f>
        <v>13504.1</v>
      </c>
      <c r="TD5" s="10">
        <v>14441.94</v>
      </c>
      <c r="TE5" s="10">
        <v>14441.94</v>
      </c>
      <c r="TF5" s="10">
        <v>14441.94</v>
      </c>
      <c r="TG5" s="26">
        <v>14441.94</v>
      </c>
      <c r="TH5" s="10">
        <v>14441.94</v>
      </c>
      <c r="TI5" s="10">
        <v>14441.94</v>
      </c>
      <c r="TJ5" s="10">
        <v>14441.94</v>
      </c>
      <c r="TK5" s="10">
        <v>14441.94</v>
      </c>
      <c r="TL5" s="10">
        <v>14441.94</v>
      </c>
      <c r="TM5" s="10">
        <v>15117.14</v>
      </c>
      <c r="TN5" s="10">
        <v>15117.14</v>
      </c>
      <c r="TO5" s="10">
        <v>15117.14</v>
      </c>
      <c r="TP5" s="10">
        <v>29343.34</v>
      </c>
      <c r="TQ5" s="10">
        <v>29343.34</v>
      </c>
      <c r="TR5" s="10">
        <v>29343.34</v>
      </c>
      <c r="TS5" s="10">
        <v>30328.07</v>
      </c>
      <c r="TT5" s="10">
        <v>30328.07</v>
      </c>
      <c r="TU5" s="10">
        <v>30328.07</v>
      </c>
      <c r="TV5" s="10">
        <v>30328.07</v>
      </c>
      <c r="TW5" s="10">
        <v>30328.07</v>
      </c>
      <c r="TX5" s="10">
        <v>30328.07</v>
      </c>
      <c r="TY5" s="10">
        <v>31746.01</v>
      </c>
      <c r="TZ5" s="10">
        <v>31746.01</v>
      </c>
      <c r="UA5" s="10">
        <v>31746.01</v>
      </c>
      <c r="UB5" s="10">
        <v>31844.48</v>
      </c>
      <c r="UC5" s="10">
        <v>31844.48</v>
      </c>
      <c r="UD5" s="10">
        <v>31844.48</v>
      </c>
      <c r="UE5" s="10">
        <v>31844.48</v>
      </c>
      <c r="UF5" s="10">
        <v>31844.48</v>
      </c>
      <c r="UG5" s="10">
        <v>31844.48</v>
      </c>
      <c r="UH5" s="10">
        <v>31844.48</v>
      </c>
      <c r="UI5" s="10">
        <v>31844.48</v>
      </c>
      <c r="UJ5" s="10">
        <v>31844.48</v>
      </c>
      <c r="UK5" s="10">
        <v>33333.300000000003</v>
      </c>
      <c r="UL5" s="10">
        <v>33333.300000000003</v>
      </c>
      <c r="UM5" s="10">
        <v>33333.300000000003</v>
      </c>
      <c r="UN5" s="10">
        <v>33436.699999999997</v>
      </c>
      <c r="UO5" s="10">
        <v>33436.699999999997</v>
      </c>
      <c r="UP5" s="10">
        <v>33436.699999999997</v>
      </c>
      <c r="UQ5" s="10">
        <v>33436.699999999997</v>
      </c>
      <c r="UR5" s="10">
        <v>33436.699999999997</v>
      </c>
      <c r="US5" s="12">
        <v>33436.699999999997</v>
      </c>
      <c r="UT5" s="12">
        <v>33436.699999999997</v>
      </c>
      <c r="UU5" s="12">
        <v>33436.699999999997</v>
      </c>
      <c r="UV5" s="12">
        <v>33436.699999999997</v>
      </c>
      <c r="UW5" s="12">
        <v>34999.97</v>
      </c>
      <c r="UX5" s="12">
        <v>34999.97</v>
      </c>
      <c r="UY5" s="12">
        <v>34999.97</v>
      </c>
      <c r="UZ5" s="11">
        <v>35108.54</v>
      </c>
      <c r="VA5" s="11">
        <v>35108.54</v>
      </c>
      <c r="VB5" s="11">
        <v>35108.54</v>
      </c>
      <c r="VC5" s="11">
        <v>35108.54</v>
      </c>
      <c r="VD5" s="11">
        <v>35108.54</v>
      </c>
      <c r="VE5" s="11">
        <v>35108.54</v>
      </c>
      <c r="VF5" s="11">
        <v>35108.54</v>
      </c>
      <c r="VG5" s="11">
        <v>35108.54</v>
      </c>
      <c r="VH5" s="11">
        <v>35108.54</v>
      </c>
      <c r="VI5" s="12">
        <v>36749.97</v>
      </c>
      <c r="VJ5" s="12">
        <v>36749.97</v>
      </c>
      <c r="VK5" s="12">
        <v>36749.97</v>
      </c>
      <c r="VL5" s="12">
        <v>36863.96</v>
      </c>
      <c r="VM5" s="12">
        <v>36863.96</v>
      </c>
      <c r="VN5" s="41">
        <v>36863.96</v>
      </c>
      <c r="VO5" s="12">
        <v>36863.96</v>
      </c>
      <c r="VP5" s="12">
        <v>36863.96</v>
      </c>
      <c r="VQ5" s="12">
        <v>36863.96</v>
      </c>
      <c r="VR5" s="41">
        <v>36863.96</v>
      </c>
      <c r="VS5" s="12">
        <v>36863.96</v>
      </c>
      <c r="VT5" s="12">
        <v>36863.96</v>
      </c>
      <c r="VU5" s="12">
        <v>38587.47</v>
      </c>
      <c r="VV5" s="12">
        <v>38587.47</v>
      </c>
      <c r="VW5" s="12">
        <v>38587.47</v>
      </c>
      <c r="VX5" s="12">
        <v>38707.17</v>
      </c>
      <c r="VY5" s="12">
        <v>38707.17</v>
      </c>
      <c r="VZ5" s="12">
        <v>38707.17</v>
      </c>
      <c r="WA5" s="41">
        <v>38707.17</v>
      </c>
      <c r="WB5" s="52">
        <v>38707.17</v>
      </c>
      <c r="WC5" s="12">
        <v>38707.17</v>
      </c>
      <c r="WD5" s="12">
        <v>38707.17</v>
      </c>
      <c r="WE5" s="12">
        <v>38707.17</v>
      </c>
      <c r="WF5" s="12">
        <v>38707.17</v>
      </c>
      <c r="WG5" s="12">
        <v>40516.85</v>
      </c>
      <c r="WH5" s="12">
        <v>40516.85</v>
      </c>
      <c r="WI5" s="26">
        <v>40516.85</v>
      </c>
      <c r="WJ5" s="12">
        <v>40642.519999999997</v>
      </c>
      <c r="WK5" s="12">
        <v>40642.519999999997</v>
      </c>
      <c r="WL5" s="12">
        <v>40642.519999999997</v>
      </c>
      <c r="WM5" s="12">
        <v>40642.519999999997</v>
      </c>
      <c r="WN5" s="12">
        <v>40642.519999999997</v>
      </c>
      <c r="WO5" s="12">
        <v>40642.519999999997</v>
      </c>
      <c r="WP5" s="12">
        <v>40642.519999999997</v>
      </c>
      <c r="WQ5" s="12">
        <v>40642.519999999997</v>
      </c>
      <c r="WR5" s="12">
        <v>40642.519999999997</v>
      </c>
      <c r="WS5" s="12">
        <v>42542.67</v>
      </c>
      <c r="WT5" s="12">
        <v>42542.67</v>
      </c>
      <c r="WU5" s="12">
        <v>42542.67</v>
      </c>
      <c r="WV5" s="12">
        <v>42674.64</v>
      </c>
      <c r="WW5" s="12">
        <v>42674.64</v>
      </c>
      <c r="WX5" s="12">
        <v>42674.64</v>
      </c>
      <c r="WY5" s="12">
        <v>42674.64</v>
      </c>
      <c r="WZ5" s="12">
        <v>42674.64</v>
      </c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</row>
    <row r="6" spans="1:919" hidden="1" x14ac:dyDescent="0.3">
      <c r="A6" t="s">
        <v>45</v>
      </c>
      <c r="B6" s="64">
        <v>12</v>
      </c>
      <c r="C6">
        <f t="shared" si="30"/>
        <v>12</v>
      </c>
      <c r="D6" s="6">
        <f>D4+D5</f>
        <v>1100602</v>
      </c>
      <c r="E6" s="1">
        <v>1550</v>
      </c>
      <c r="F6" s="5">
        <v>41791</v>
      </c>
      <c r="G6" s="5">
        <v>43251</v>
      </c>
      <c r="H6" s="79">
        <f t="shared" si="31"/>
        <v>0</v>
      </c>
      <c r="I6" s="78">
        <f t="shared" si="25"/>
        <v>0</v>
      </c>
      <c r="J6" t="s">
        <v>54</v>
      </c>
      <c r="K6" t="s">
        <v>47</v>
      </c>
      <c r="L6" t="s">
        <v>52</v>
      </c>
      <c r="M6" t="s">
        <v>55</v>
      </c>
      <c r="N6">
        <v>201306</v>
      </c>
      <c r="O6" t="s">
        <v>49</v>
      </c>
      <c r="P6" s="2">
        <v>1</v>
      </c>
      <c r="Q6" s="5">
        <v>42370</v>
      </c>
      <c r="R6" s="5">
        <v>43251</v>
      </c>
      <c r="S6">
        <v>48</v>
      </c>
      <c r="T6">
        <v>60</v>
      </c>
      <c r="U6">
        <v>5</v>
      </c>
      <c r="Y6" s="3">
        <v>0.26</v>
      </c>
      <c r="Z6" s="4">
        <v>39</v>
      </c>
      <c r="AB6" s="2">
        <v>0.05</v>
      </c>
      <c r="AC6" t="s">
        <v>50</v>
      </c>
      <c r="AD6" s="2"/>
      <c r="AE6" s="2" t="s">
        <v>56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3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TA6" s="10">
        <f>TA5</f>
        <v>6752.05</v>
      </c>
      <c r="TB6" s="10">
        <f t="shared" ref="TB6" si="33">TB5</f>
        <v>13504.1</v>
      </c>
      <c r="TC6" s="10">
        <f t="shared" si="32"/>
        <v>13504.1</v>
      </c>
      <c r="TD6" s="10">
        <f t="shared" si="32"/>
        <v>14441.94</v>
      </c>
      <c r="TE6" s="10">
        <f t="shared" si="32"/>
        <v>14441.94</v>
      </c>
      <c r="TF6" s="10">
        <f t="shared" si="32"/>
        <v>14441.94</v>
      </c>
      <c r="TG6" s="26">
        <f>TG5*0.9</f>
        <v>12997.746000000001</v>
      </c>
      <c r="TH6" s="10">
        <f t="shared" ref="TH6:TL6" si="34">TH5*0.9</f>
        <v>12997.746000000001</v>
      </c>
      <c r="TI6" s="10">
        <f t="shared" si="34"/>
        <v>12997.746000000001</v>
      </c>
      <c r="TJ6" s="10">
        <f t="shared" si="34"/>
        <v>12997.746000000001</v>
      </c>
      <c r="TK6" s="10">
        <f t="shared" si="34"/>
        <v>12997.746000000001</v>
      </c>
      <c r="TL6" s="10">
        <f t="shared" si="34"/>
        <v>12997.746000000001</v>
      </c>
      <c r="TM6" s="10">
        <f>TM5*0.9</f>
        <v>13605.425999999999</v>
      </c>
      <c r="TN6" s="10">
        <f t="shared" ref="TN6" si="35">TN5*0.9</f>
        <v>13605.425999999999</v>
      </c>
      <c r="TO6" s="10">
        <f t="shared" ref="TO6" si="36">TO5*0.9</f>
        <v>13605.425999999999</v>
      </c>
      <c r="TP6" s="10">
        <f>TP5*0.8</f>
        <v>23474.672000000002</v>
      </c>
      <c r="TQ6" s="10">
        <f t="shared" ref="TQ6:TS6" si="37">TQ5*0.8</f>
        <v>23474.672000000002</v>
      </c>
      <c r="TR6" s="10">
        <f t="shared" si="37"/>
        <v>23474.672000000002</v>
      </c>
      <c r="TS6" s="10">
        <f t="shared" si="37"/>
        <v>24262.456000000002</v>
      </c>
      <c r="TT6" s="10">
        <f t="shared" ref="TT6" si="38">TT5*0.8</f>
        <v>24262.456000000002</v>
      </c>
      <c r="TU6" s="10">
        <f t="shared" ref="TU6" si="39">TU5*0.8</f>
        <v>24262.456000000002</v>
      </c>
      <c r="TV6" s="10">
        <f t="shared" ref="TV6" si="40">TV5*0.8</f>
        <v>24262.456000000002</v>
      </c>
      <c r="TW6" s="10">
        <f t="shared" ref="TW6" si="41">TW5*0.8</f>
        <v>24262.456000000002</v>
      </c>
      <c r="TX6" s="10">
        <f t="shared" ref="TX6" si="42">TX5*0.8</f>
        <v>24262.456000000002</v>
      </c>
      <c r="TY6" s="10">
        <f t="shared" ref="TY6" si="43">TY5*0.8</f>
        <v>25396.808000000001</v>
      </c>
      <c r="TZ6" s="10">
        <f t="shared" ref="TZ6" si="44">TZ5*0.8</f>
        <v>25396.808000000001</v>
      </c>
      <c r="UA6" s="10">
        <f t="shared" ref="UA6:UB6" si="45">UA5*0.8</f>
        <v>25396.808000000001</v>
      </c>
      <c r="UB6" s="10">
        <f t="shared" si="45"/>
        <v>25475.584000000003</v>
      </c>
      <c r="UC6" s="10">
        <f t="shared" ref="UC6" si="46">UC5*0.8</f>
        <v>25475.584000000003</v>
      </c>
      <c r="UD6" s="10">
        <f t="shared" ref="UD6" si="47">UD5*0.8</f>
        <v>25475.584000000003</v>
      </c>
      <c r="UE6" s="10">
        <f t="shared" ref="UE6" si="48">UE5*0.8</f>
        <v>25475.584000000003</v>
      </c>
      <c r="UF6" s="10">
        <f t="shared" ref="UF6" si="49">UF5*0.8</f>
        <v>25475.584000000003</v>
      </c>
      <c r="UG6" s="10">
        <f t="shared" ref="UG6" si="50">UG5*0.8</f>
        <v>25475.584000000003</v>
      </c>
      <c r="UH6" s="10">
        <f t="shared" ref="UH6" si="51">UH5*0.8</f>
        <v>25475.584000000003</v>
      </c>
      <c r="UI6" s="10">
        <f>UI5*0.8</f>
        <v>25475.584000000003</v>
      </c>
      <c r="UJ6" s="10">
        <f t="shared" ref="UJ6:UM6" si="52">UJ5*0.8</f>
        <v>25475.584000000003</v>
      </c>
      <c r="UK6" s="10">
        <f t="shared" si="52"/>
        <v>26666.640000000003</v>
      </c>
      <c r="UL6" s="10">
        <f t="shared" si="52"/>
        <v>26666.640000000003</v>
      </c>
      <c r="UM6" s="10">
        <f t="shared" si="52"/>
        <v>26666.640000000003</v>
      </c>
      <c r="UN6" s="10">
        <f t="shared" ref="UN6" si="53">UN5*0.8</f>
        <v>26749.360000000001</v>
      </c>
      <c r="UO6" s="10">
        <f t="shared" ref="UO6" si="54">UO5*0.8</f>
        <v>26749.360000000001</v>
      </c>
      <c r="UP6" s="10">
        <f t="shared" ref="UP6" si="55">UP5*0.8</f>
        <v>26749.360000000001</v>
      </c>
      <c r="UQ6" s="10">
        <f t="shared" ref="UQ6" si="56">UQ5*0.8</f>
        <v>26749.360000000001</v>
      </c>
      <c r="UR6" s="10">
        <f t="shared" ref="UR6" si="57">UR5*0.8</f>
        <v>26749.360000000001</v>
      </c>
      <c r="US6" s="15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41"/>
      <c r="VO6" s="11"/>
      <c r="VP6" s="11"/>
      <c r="VQ6" s="11"/>
      <c r="VR6" s="41"/>
      <c r="VS6" s="11"/>
      <c r="VT6" s="11"/>
      <c r="VU6" s="11"/>
      <c r="VV6" s="11"/>
      <c r="VW6" s="11"/>
      <c r="VX6" s="11"/>
      <c r="VY6" s="11"/>
      <c r="VZ6" s="11"/>
      <c r="WA6" s="41"/>
      <c r="WB6" s="52"/>
      <c r="WC6" s="11"/>
      <c r="WD6" s="11"/>
      <c r="WE6" s="11"/>
      <c r="WF6" s="11"/>
      <c r="WG6" s="11"/>
      <c r="WH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</row>
    <row r="7" spans="1:919" x14ac:dyDescent="0.3">
      <c r="A7" t="s">
        <v>57</v>
      </c>
      <c r="B7" s="65" t="s">
        <v>58</v>
      </c>
      <c r="C7" s="65" t="s">
        <v>59</v>
      </c>
      <c r="D7" s="6">
        <v>101233</v>
      </c>
      <c r="F7" s="5">
        <v>44348</v>
      </c>
      <c r="G7" s="5">
        <v>46173</v>
      </c>
      <c r="H7" s="102">
        <f>+WS7</f>
        <v>1983.63</v>
      </c>
      <c r="I7" s="78">
        <f t="shared" si="25"/>
        <v>0.23513636857546452</v>
      </c>
      <c r="J7" t="s">
        <v>60</v>
      </c>
      <c r="K7" t="s">
        <v>61</v>
      </c>
      <c r="L7" t="s">
        <v>52</v>
      </c>
      <c r="M7" t="s">
        <v>62</v>
      </c>
      <c r="N7" t="s">
        <v>63</v>
      </c>
      <c r="O7" t="s">
        <v>64</v>
      </c>
      <c r="P7" s="13">
        <v>0.5</v>
      </c>
      <c r="Q7" s="5">
        <v>44348</v>
      </c>
      <c r="R7" s="5">
        <v>46173</v>
      </c>
      <c r="S7">
        <v>60</v>
      </c>
      <c r="T7">
        <v>60</v>
      </c>
      <c r="U7">
        <v>3</v>
      </c>
      <c r="V7">
        <v>90</v>
      </c>
      <c r="AA7" s="18">
        <f>WQ7</f>
        <v>1983.63</v>
      </c>
      <c r="AB7" s="13">
        <v>0.05</v>
      </c>
      <c r="AC7" t="s">
        <v>65</v>
      </c>
      <c r="WC7" s="10">
        <v>1889.17</v>
      </c>
      <c r="WD7" s="10">
        <v>1889.17</v>
      </c>
      <c r="WE7" s="10">
        <v>1889.17</v>
      </c>
      <c r="WF7" s="10">
        <v>1889.17</v>
      </c>
      <c r="WG7" s="10">
        <v>1889.17</v>
      </c>
      <c r="WH7" s="10">
        <v>1889.17</v>
      </c>
      <c r="WI7" s="10">
        <v>1889.17</v>
      </c>
      <c r="WJ7" s="10">
        <v>1889.17</v>
      </c>
      <c r="WK7" s="10">
        <v>1889.17</v>
      </c>
      <c r="WL7" s="10">
        <v>1889.17</v>
      </c>
      <c r="WM7" s="10">
        <v>1889.17</v>
      </c>
      <c r="WN7" s="10">
        <v>1889.17</v>
      </c>
      <c r="WO7">
        <v>1983.63</v>
      </c>
      <c r="WP7">
        <v>1983.63</v>
      </c>
      <c r="WQ7">
        <v>1983.63</v>
      </c>
      <c r="WR7">
        <v>1983.63</v>
      </c>
      <c r="WS7">
        <v>1983.63</v>
      </c>
      <c r="WT7">
        <v>1983.63</v>
      </c>
      <c r="WU7">
        <v>1983.63</v>
      </c>
      <c r="WV7">
        <v>1983.63</v>
      </c>
      <c r="WW7">
        <v>1983.63</v>
      </c>
      <c r="WX7">
        <v>1983.63</v>
      </c>
      <c r="WY7">
        <v>1983.63</v>
      </c>
      <c r="WZ7">
        <v>1983.63</v>
      </c>
      <c r="XA7">
        <v>2082.81</v>
      </c>
      <c r="XB7">
        <v>2082.81</v>
      </c>
      <c r="XC7">
        <v>2082.81</v>
      </c>
      <c r="XD7">
        <v>2082.81</v>
      </c>
      <c r="XE7">
        <v>2082.81</v>
      </c>
      <c r="XF7">
        <v>2082.81</v>
      </c>
      <c r="XG7">
        <v>2082.81</v>
      </c>
      <c r="XH7">
        <v>2082.81</v>
      </c>
      <c r="XI7">
        <v>2082.81</v>
      </c>
      <c r="XJ7">
        <v>2082.81</v>
      </c>
      <c r="XK7">
        <v>2082.81</v>
      </c>
      <c r="XL7">
        <v>2082.81</v>
      </c>
      <c r="XM7">
        <v>2186.9499999999998</v>
      </c>
      <c r="XN7">
        <v>2186.9499999999998</v>
      </c>
      <c r="XO7">
        <v>2186.9499999999998</v>
      </c>
      <c r="XP7">
        <v>2186.9499999999998</v>
      </c>
      <c r="XQ7">
        <v>2186.9499999999998</v>
      </c>
      <c r="XR7">
        <v>2186.9499999999998</v>
      </c>
      <c r="XS7">
        <v>2186.9499999999998</v>
      </c>
      <c r="XT7">
        <v>2186.9499999999998</v>
      </c>
      <c r="XU7">
        <v>2186.9499999999998</v>
      </c>
      <c r="XV7">
        <v>2186.9499999999998</v>
      </c>
      <c r="XW7">
        <v>2186.9499999999998</v>
      </c>
      <c r="XX7">
        <v>2186.9499999999998</v>
      </c>
      <c r="XY7">
        <v>2296.3000000000002</v>
      </c>
      <c r="XZ7">
        <v>2296.3000000000002</v>
      </c>
      <c r="YA7">
        <v>2296.3000000000002</v>
      </c>
      <c r="YB7">
        <v>2296.3000000000002</v>
      </c>
      <c r="YC7">
        <v>2296.3000000000002</v>
      </c>
      <c r="YD7">
        <v>2296.3000000000002</v>
      </c>
      <c r="YE7">
        <v>2296.3000000000002</v>
      </c>
      <c r="YF7">
        <v>2296.3000000000002</v>
      </c>
      <c r="YG7">
        <v>2296.3000000000002</v>
      </c>
      <c r="YH7">
        <v>2296.3000000000002</v>
      </c>
      <c r="YI7">
        <v>2296.3000000000002</v>
      </c>
      <c r="YJ7">
        <v>2296.3000000000002</v>
      </c>
    </row>
    <row r="8" spans="1:919" hidden="1" x14ac:dyDescent="0.3">
      <c r="A8" t="s">
        <v>66</v>
      </c>
      <c r="B8" s="64" t="s">
        <v>67</v>
      </c>
      <c r="C8">
        <v>302</v>
      </c>
      <c r="D8" s="1">
        <v>68875.3</v>
      </c>
      <c r="F8" s="5">
        <v>36851</v>
      </c>
      <c r="G8" s="5">
        <v>38677</v>
      </c>
      <c r="H8" s="79">
        <f t="shared" si="31"/>
        <v>1612.5549467900485</v>
      </c>
      <c r="I8" s="78">
        <f t="shared" si="25"/>
        <v>0.28095208821566775</v>
      </c>
      <c r="J8" t="s">
        <v>54</v>
      </c>
      <c r="K8" t="s">
        <v>47</v>
      </c>
      <c r="L8" t="s">
        <v>52</v>
      </c>
      <c r="M8" t="s">
        <v>48</v>
      </c>
      <c r="N8" s="65" t="s">
        <v>68</v>
      </c>
      <c r="O8" t="s">
        <v>64</v>
      </c>
      <c r="P8" s="13">
        <v>0.5</v>
      </c>
      <c r="Q8" s="5">
        <f>F8</f>
        <v>36851</v>
      </c>
      <c r="R8" s="5">
        <f>G8</f>
        <v>38677</v>
      </c>
      <c r="S8">
        <v>60</v>
      </c>
      <c r="T8">
        <v>60</v>
      </c>
      <c r="U8">
        <v>5</v>
      </c>
      <c r="V8">
        <v>90</v>
      </c>
      <c r="Y8" s="3">
        <f>AA8*12/D8</f>
        <v>0.21177577447938517</v>
      </c>
      <c r="AA8" s="18">
        <v>1215.51</v>
      </c>
      <c r="AB8" s="2">
        <v>0.05</v>
      </c>
      <c r="AC8" t="s">
        <v>50</v>
      </c>
      <c r="MP8" s="10">
        <f>AA8/2</f>
        <v>607.755</v>
      </c>
      <c r="MQ8" s="10">
        <f t="shared" ref="MQ8:NA8" si="58">MP8</f>
        <v>607.755</v>
      </c>
      <c r="MR8" s="10">
        <f t="shared" si="58"/>
        <v>607.755</v>
      </c>
      <c r="MS8" s="10">
        <f t="shared" si="58"/>
        <v>607.755</v>
      </c>
      <c r="MT8" s="10">
        <f t="shared" si="58"/>
        <v>607.755</v>
      </c>
      <c r="MU8" s="10">
        <f t="shared" si="58"/>
        <v>607.755</v>
      </c>
      <c r="MV8" s="10">
        <f t="shared" si="58"/>
        <v>607.755</v>
      </c>
      <c r="MW8" s="10">
        <f t="shared" si="58"/>
        <v>607.755</v>
      </c>
      <c r="MX8" s="10">
        <f t="shared" si="58"/>
        <v>607.755</v>
      </c>
      <c r="MY8" s="10">
        <f t="shared" si="58"/>
        <v>607.755</v>
      </c>
      <c r="MZ8" s="10">
        <f t="shared" si="58"/>
        <v>607.755</v>
      </c>
      <c r="NA8" s="10">
        <f t="shared" si="58"/>
        <v>607.755</v>
      </c>
      <c r="NB8" s="10">
        <f>NA8*1.05</f>
        <v>638.14274999999998</v>
      </c>
      <c r="NC8" s="10">
        <f t="shared" ref="NC8:NM8" si="59">NB8</f>
        <v>638.14274999999998</v>
      </c>
      <c r="ND8" s="10">
        <f t="shared" si="59"/>
        <v>638.14274999999998</v>
      </c>
      <c r="NE8" s="10">
        <f t="shared" si="59"/>
        <v>638.14274999999998</v>
      </c>
      <c r="NF8" s="10">
        <f t="shared" si="59"/>
        <v>638.14274999999998</v>
      </c>
      <c r="NG8" s="10">
        <f t="shared" si="59"/>
        <v>638.14274999999998</v>
      </c>
      <c r="NH8" s="10">
        <f t="shared" si="59"/>
        <v>638.14274999999998</v>
      </c>
      <c r="NI8" s="10">
        <f t="shared" si="59"/>
        <v>638.14274999999998</v>
      </c>
      <c r="NJ8" s="10">
        <f t="shared" si="59"/>
        <v>638.14274999999998</v>
      </c>
      <c r="NK8" s="10">
        <f t="shared" si="59"/>
        <v>638.14274999999998</v>
      </c>
      <c r="NL8" s="10">
        <f t="shared" si="59"/>
        <v>638.14274999999998</v>
      </c>
      <c r="NM8" s="10">
        <f t="shared" si="59"/>
        <v>638.14274999999998</v>
      </c>
      <c r="NN8" s="10">
        <f>NM8*1.05</f>
        <v>670.04988749999995</v>
      </c>
      <c r="NO8" s="10">
        <f t="shared" ref="NO8:NY8" si="60">NN8</f>
        <v>670.04988749999995</v>
      </c>
      <c r="NP8" s="10">
        <f t="shared" si="60"/>
        <v>670.04988749999995</v>
      </c>
      <c r="NQ8" s="10">
        <f t="shared" si="60"/>
        <v>670.04988749999995</v>
      </c>
      <c r="NR8" s="10">
        <f t="shared" si="60"/>
        <v>670.04988749999995</v>
      </c>
      <c r="NS8" s="10">
        <f t="shared" si="60"/>
        <v>670.04988749999995</v>
      </c>
      <c r="NT8" s="10">
        <f t="shared" si="60"/>
        <v>670.04988749999995</v>
      </c>
      <c r="NU8" s="10">
        <f t="shared" si="60"/>
        <v>670.04988749999995</v>
      </c>
      <c r="NV8" s="10">
        <f t="shared" si="60"/>
        <v>670.04988749999995</v>
      </c>
      <c r="NW8" s="10">
        <f t="shared" si="60"/>
        <v>670.04988749999995</v>
      </c>
      <c r="NX8" s="10">
        <f t="shared" si="60"/>
        <v>670.04988749999995</v>
      </c>
      <c r="NY8" s="10">
        <f t="shared" si="60"/>
        <v>670.04988749999995</v>
      </c>
      <c r="NZ8" s="10">
        <f>NY8*1.05</f>
        <v>703.55238187500004</v>
      </c>
      <c r="OA8" s="10">
        <f t="shared" ref="OA8:OK8" si="61">NZ8</f>
        <v>703.55238187500004</v>
      </c>
      <c r="OB8" s="10">
        <f t="shared" si="61"/>
        <v>703.55238187500004</v>
      </c>
      <c r="OC8" s="10">
        <f t="shared" si="61"/>
        <v>703.55238187500004</v>
      </c>
      <c r="OD8" s="10">
        <f t="shared" si="61"/>
        <v>703.55238187500004</v>
      </c>
      <c r="OE8" s="10">
        <f t="shared" si="61"/>
        <v>703.55238187500004</v>
      </c>
      <c r="OF8" s="10">
        <f t="shared" si="61"/>
        <v>703.55238187500004</v>
      </c>
      <c r="OG8" s="10">
        <f t="shared" si="61"/>
        <v>703.55238187500004</v>
      </c>
      <c r="OH8" s="10">
        <f t="shared" si="61"/>
        <v>703.55238187500004</v>
      </c>
      <c r="OI8" s="10">
        <f t="shared" si="61"/>
        <v>703.55238187500004</v>
      </c>
      <c r="OJ8" s="10">
        <f t="shared" si="61"/>
        <v>703.55238187500004</v>
      </c>
      <c r="OK8" s="10">
        <f t="shared" si="61"/>
        <v>703.55238187500004</v>
      </c>
      <c r="OL8" s="10">
        <f>OK8*1.05</f>
        <v>738.73000096875012</v>
      </c>
      <c r="OM8" s="10">
        <f t="shared" ref="OM8:OW8" si="62">OL8</f>
        <v>738.73000096875012</v>
      </c>
      <c r="ON8" s="10">
        <f t="shared" si="62"/>
        <v>738.73000096875012</v>
      </c>
      <c r="OO8" s="10">
        <f t="shared" si="62"/>
        <v>738.73000096875012</v>
      </c>
      <c r="OP8" s="10">
        <f t="shared" si="62"/>
        <v>738.73000096875012</v>
      </c>
      <c r="OQ8" s="10">
        <f t="shared" si="62"/>
        <v>738.73000096875012</v>
      </c>
      <c r="OR8" s="10">
        <f t="shared" si="62"/>
        <v>738.73000096875012</v>
      </c>
      <c r="OS8" s="10">
        <f t="shared" si="62"/>
        <v>738.73000096875012</v>
      </c>
      <c r="OT8" s="10">
        <f t="shared" si="62"/>
        <v>738.73000096875012</v>
      </c>
      <c r="OU8" s="10">
        <f t="shared" si="62"/>
        <v>738.73000096875012</v>
      </c>
      <c r="OV8" s="10">
        <f t="shared" si="62"/>
        <v>738.73000096875012</v>
      </c>
      <c r="OW8" s="10">
        <f t="shared" si="62"/>
        <v>738.73000096875012</v>
      </c>
      <c r="OX8" s="15">
        <f>OW8*1.05</f>
        <v>775.66650101718767</v>
      </c>
      <c r="OY8" s="10">
        <f t="shared" ref="OY8:PI8" si="63">OX8</f>
        <v>775.66650101718767</v>
      </c>
      <c r="OZ8" s="10">
        <f t="shared" si="63"/>
        <v>775.66650101718767</v>
      </c>
      <c r="PA8" s="10">
        <f t="shared" si="63"/>
        <v>775.66650101718767</v>
      </c>
      <c r="PB8" s="10">
        <f t="shared" si="63"/>
        <v>775.66650101718767</v>
      </c>
      <c r="PC8" s="10">
        <f t="shared" si="63"/>
        <v>775.66650101718767</v>
      </c>
      <c r="PD8" s="10">
        <f t="shared" si="63"/>
        <v>775.66650101718767</v>
      </c>
      <c r="PE8" s="10">
        <f t="shared" si="63"/>
        <v>775.66650101718767</v>
      </c>
      <c r="PF8" s="10">
        <f t="shared" si="63"/>
        <v>775.66650101718767</v>
      </c>
      <c r="PG8" s="10">
        <f t="shared" si="63"/>
        <v>775.66650101718767</v>
      </c>
      <c r="PH8" s="10">
        <f t="shared" si="63"/>
        <v>775.66650101718767</v>
      </c>
      <c r="PI8" s="10">
        <f t="shared" si="63"/>
        <v>775.66650101718767</v>
      </c>
      <c r="PJ8" s="10">
        <f>PI8*1.05</f>
        <v>814.44982606804706</v>
      </c>
      <c r="PK8" s="10">
        <f t="shared" ref="PK8:PU8" si="64">PJ8</f>
        <v>814.44982606804706</v>
      </c>
      <c r="PL8" s="10">
        <f t="shared" si="64"/>
        <v>814.44982606804706</v>
      </c>
      <c r="PM8" s="10">
        <f t="shared" si="64"/>
        <v>814.44982606804706</v>
      </c>
      <c r="PN8" s="10">
        <f t="shared" si="64"/>
        <v>814.44982606804706</v>
      </c>
      <c r="PO8" s="10">
        <f t="shared" si="64"/>
        <v>814.44982606804706</v>
      </c>
      <c r="PP8" s="10">
        <f t="shared" si="64"/>
        <v>814.44982606804706</v>
      </c>
      <c r="PQ8" s="10">
        <f t="shared" si="64"/>
        <v>814.44982606804706</v>
      </c>
      <c r="PR8" s="10">
        <f t="shared" si="64"/>
        <v>814.44982606804706</v>
      </c>
      <c r="PS8" s="10">
        <f t="shared" si="64"/>
        <v>814.44982606804706</v>
      </c>
      <c r="PT8" s="10">
        <f t="shared" si="64"/>
        <v>814.44982606804706</v>
      </c>
      <c r="PU8" s="10">
        <f t="shared" si="64"/>
        <v>814.44982606804706</v>
      </c>
      <c r="PV8" s="10">
        <f>PU8*1.05</f>
        <v>855.17231737144948</v>
      </c>
      <c r="PW8" s="10">
        <f t="shared" ref="PW8:QG8" si="65">PV8</f>
        <v>855.17231737144948</v>
      </c>
      <c r="PX8" s="10">
        <f t="shared" si="65"/>
        <v>855.17231737144948</v>
      </c>
      <c r="PY8" s="10">
        <f t="shared" si="65"/>
        <v>855.17231737144948</v>
      </c>
      <c r="PZ8" s="10">
        <f t="shared" si="65"/>
        <v>855.17231737144948</v>
      </c>
      <c r="QA8" s="10">
        <f t="shared" si="65"/>
        <v>855.17231737144948</v>
      </c>
      <c r="QB8" s="10">
        <f t="shared" si="65"/>
        <v>855.17231737144948</v>
      </c>
      <c r="QC8" s="10">
        <f t="shared" si="65"/>
        <v>855.17231737144948</v>
      </c>
      <c r="QD8" s="18">
        <f t="shared" si="65"/>
        <v>855.17231737144948</v>
      </c>
      <c r="QE8" s="10">
        <f t="shared" si="65"/>
        <v>855.17231737144948</v>
      </c>
      <c r="QF8" s="10">
        <f t="shared" si="65"/>
        <v>855.17231737144948</v>
      </c>
      <c r="QG8" s="10">
        <f t="shared" si="65"/>
        <v>855.17231737144948</v>
      </c>
      <c r="QH8" s="10">
        <f>QG8*1.05</f>
        <v>897.930933240022</v>
      </c>
      <c r="QI8" s="10">
        <f t="shared" ref="QI8:QS8" si="66">QH8</f>
        <v>897.930933240022</v>
      </c>
      <c r="QJ8" s="10">
        <f t="shared" si="66"/>
        <v>897.930933240022</v>
      </c>
      <c r="QK8" s="10">
        <f t="shared" si="66"/>
        <v>897.930933240022</v>
      </c>
      <c r="QL8" s="10">
        <f t="shared" si="66"/>
        <v>897.930933240022</v>
      </c>
      <c r="QM8" s="10">
        <f t="shared" si="66"/>
        <v>897.930933240022</v>
      </c>
      <c r="QN8" s="10">
        <f t="shared" si="66"/>
        <v>897.930933240022</v>
      </c>
      <c r="QO8" s="10">
        <f t="shared" si="66"/>
        <v>897.930933240022</v>
      </c>
      <c r="QP8" s="10">
        <f t="shared" si="66"/>
        <v>897.930933240022</v>
      </c>
      <c r="QQ8" s="10">
        <f t="shared" si="66"/>
        <v>897.930933240022</v>
      </c>
      <c r="QR8" s="10">
        <f t="shared" si="66"/>
        <v>897.930933240022</v>
      </c>
      <c r="QS8" s="10">
        <f t="shared" si="66"/>
        <v>897.930933240022</v>
      </c>
      <c r="QT8" s="10">
        <f>QS8*1.05</f>
        <v>942.82747990202313</v>
      </c>
      <c r="QU8" s="10">
        <f t="shared" ref="QU8:RE8" si="67">QT8</f>
        <v>942.82747990202313</v>
      </c>
      <c r="QV8" s="10">
        <f t="shared" si="67"/>
        <v>942.82747990202313</v>
      </c>
      <c r="QW8" s="10">
        <f t="shared" si="67"/>
        <v>942.82747990202313</v>
      </c>
      <c r="QX8" s="10">
        <f t="shared" si="67"/>
        <v>942.82747990202313</v>
      </c>
      <c r="QY8" s="10">
        <f t="shared" si="67"/>
        <v>942.82747990202313</v>
      </c>
      <c r="QZ8" s="10">
        <f t="shared" si="67"/>
        <v>942.82747990202313</v>
      </c>
      <c r="RA8" s="10">
        <f t="shared" si="67"/>
        <v>942.82747990202313</v>
      </c>
      <c r="RB8" s="10">
        <f t="shared" si="67"/>
        <v>942.82747990202313</v>
      </c>
      <c r="RC8" s="10">
        <f t="shared" si="67"/>
        <v>942.82747990202313</v>
      </c>
      <c r="RD8" s="10">
        <f t="shared" si="67"/>
        <v>942.82747990202313</v>
      </c>
      <c r="RE8" s="10">
        <f t="shared" si="67"/>
        <v>942.82747990202313</v>
      </c>
      <c r="RF8" s="10">
        <f>RE8*1</f>
        <v>942.82747990202313</v>
      </c>
      <c r="RG8" s="10">
        <f t="shared" ref="RG8:RQ8" si="68">RF8</f>
        <v>942.82747990202313</v>
      </c>
      <c r="RH8" s="10">
        <f t="shared" si="68"/>
        <v>942.82747990202313</v>
      </c>
      <c r="RI8" s="10">
        <f t="shared" si="68"/>
        <v>942.82747990202313</v>
      </c>
      <c r="RJ8" s="10">
        <f t="shared" si="68"/>
        <v>942.82747990202313</v>
      </c>
      <c r="RK8" s="10">
        <f t="shared" si="68"/>
        <v>942.82747990202313</v>
      </c>
      <c r="RL8" s="10">
        <f t="shared" si="68"/>
        <v>942.82747990202313</v>
      </c>
      <c r="RM8" s="10">
        <f t="shared" si="68"/>
        <v>942.82747990202313</v>
      </c>
      <c r="RN8" s="10">
        <f t="shared" si="68"/>
        <v>942.82747990202313</v>
      </c>
      <c r="RO8" s="10">
        <f t="shared" si="68"/>
        <v>942.82747990202313</v>
      </c>
      <c r="RP8" s="10">
        <f t="shared" si="68"/>
        <v>942.82747990202313</v>
      </c>
      <c r="RQ8" s="10">
        <f t="shared" si="68"/>
        <v>942.82747990202313</v>
      </c>
      <c r="RR8" s="10">
        <f>RQ8*1.05</f>
        <v>989.96885389712429</v>
      </c>
      <c r="RS8" s="10">
        <f t="shared" ref="RS8:SC8" si="69">RR8</f>
        <v>989.96885389712429</v>
      </c>
      <c r="RT8" s="10">
        <f t="shared" si="69"/>
        <v>989.96885389712429</v>
      </c>
      <c r="RU8" s="10">
        <f t="shared" si="69"/>
        <v>989.96885389712429</v>
      </c>
      <c r="RV8" s="10">
        <f t="shared" si="69"/>
        <v>989.96885389712429</v>
      </c>
      <c r="RW8" s="10">
        <f t="shared" si="69"/>
        <v>989.96885389712429</v>
      </c>
      <c r="RX8" s="10">
        <f t="shared" si="69"/>
        <v>989.96885389712429</v>
      </c>
      <c r="RY8" s="10">
        <f t="shared" si="69"/>
        <v>989.96885389712429</v>
      </c>
      <c r="RZ8" s="10">
        <f t="shared" si="69"/>
        <v>989.96885389712429</v>
      </c>
      <c r="SA8" s="10">
        <f t="shared" si="69"/>
        <v>989.96885389712429</v>
      </c>
      <c r="SB8" s="10">
        <f t="shared" si="69"/>
        <v>989.96885389712429</v>
      </c>
      <c r="SC8" s="10">
        <f t="shared" si="69"/>
        <v>989.96885389712429</v>
      </c>
      <c r="SD8" s="10">
        <f>SC8*1.05</f>
        <v>1039.4672965919806</v>
      </c>
      <c r="SE8" s="10">
        <f t="shared" ref="SE8:SO8" si="70">SD8</f>
        <v>1039.4672965919806</v>
      </c>
      <c r="SF8" s="10">
        <f t="shared" si="70"/>
        <v>1039.4672965919806</v>
      </c>
      <c r="SG8" s="10">
        <f t="shared" si="70"/>
        <v>1039.4672965919806</v>
      </c>
      <c r="SH8" s="10">
        <f t="shared" si="70"/>
        <v>1039.4672965919806</v>
      </c>
      <c r="SI8" s="10">
        <f t="shared" si="70"/>
        <v>1039.4672965919806</v>
      </c>
      <c r="SJ8" s="10">
        <f t="shared" si="70"/>
        <v>1039.4672965919806</v>
      </c>
      <c r="SK8" s="10">
        <f t="shared" si="70"/>
        <v>1039.4672965919806</v>
      </c>
      <c r="SL8" s="10">
        <f t="shared" si="70"/>
        <v>1039.4672965919806</v>
      </c>
      <c r="SM8" s="10">
        <f t="shared" si="70"/>
        <v>1039.4672965919806</v>
      </c>
      <c r="SN8" s="10">
        <f t="shared" si="70"/>
        <v>1039.4672965919806</v>
      </c>
      <c r="SO8" s="10">
        <f t="shared" si="70"/>
        <v>1039.4672965919806</v>
      </c>
      <c r="SP8" s="10">
        <f>SO8*1.05</f>
        <v>1091.4406614215798</v>
      </c>
      <c r="SQ8" s="10">
        <f t="shared" ref="SQ8:TA8" si="71">SP8</f>
        <v>1091.4406614215798</v>
      </c>
      <c r="SR8" s="10">
        <f t="shared" si="71"/>
        <v>1091.4406614215798</v>
      </c>
      <c r="SS8" s="10">
        <f t="shared" si="71"/>
        <v>1091.4406614215798</v>
      </c>
      <c r="ST8" s="10">
        <f t="shared" si="71"/>
        <v>1091.4406614215798</v>
      </c>
      <c r="SU8" s="10">
        <f t="shared" si="71"/>
        <v>1091.4406614215798</v>
      </c>
      <c r="SV8" s="10">
        <f t="shared" si="71"/>
        <v>1091.4406614215798</v>
      </c>
      <c r="SW8" s="10">
        <f t="shared" si="71"/>
        <v>1091.4406614215798</v>
      </c>
      <c r="SX8" s="10">
        <f t="shared" si="71"/>
        <v>1091.4406614215798</v>
      </c>
      <c r="SY8" s="10">
        <f t="shared" si="71"/>
        <v>1091.4406614215798</v>
      </c>
      <c r="SZ8" s="10">
        <f t="shared" si="71"/>
        <v>1091.4406614215798</v>
      </c>
      <c r="TA8" s="10">
        <f t="shared" si="71"/>
        <v>1091.4406614215798</v>
      </c>
      <c r="TB8" s="10">
        <f>TA8*1.05</f>
        <v>1146.0126944926587</v>
      </c>
      <c r="TC8" s="10">
        <f t="shared" ref="TC8:TM8" si="72">TB8</f>
        <v>1146.0126944926587</v>
      </c>
      <c r="TD8" s="10">
        <f t="shared" si="72"/>
        <v>1146.0126944926587</v>
      </c>
      <c r="TE8" s="10">
        <f t="shared" si="72"/>
        <v>1146.0126944926587</v>
      </c>
      <c r="TF8" s="10">
        <f t="shared" si="72"/>
        <v>1146.0126944926587</v>
      </c>
      <c r="TG8" s="26">
        <f t="shared" si="72"/>
        <v>1146.0126944926587</v>
      </c>
      <c r="TH8" s="10">
        <f t="shared" si="72"/>
        <v>1146.0126944926587</v>
      </c>
      <c r="TI8" s="10">
        <f t="shared" si="72"/>
        <v>1146.0126944926587</v>
      </c>
      <c r="TJ8" s="10">
        <f t="shared" si="72"/>
        <v>1146.0126944926587</v>
      </c>
      <c r="TK8" s="10">
        <f t="shared" si="72"/>
        <v>1146.0126944926587</v>
      </c>
      <c r="TL8" s="10">
        <f t="shared" si="72"/>
        <v>1146.0126944926587</v>
      </c>
      <c r="TM8" s="10">
        <f t="shared" si="72"/>
        <v>1146.0126944926587</v>
      </c>
      <c r="TN8" s="10">
        <f>TM8*1.05</f>
        <v>1203.3133292172918</v>
      </c>
      <c r="TO8" s="10">
        <f t="shared" ref="TO8:TY8" si="73">TN8</f>
        <v>1203.3133292172918</v>
      </c>
      <c r="TP8" s="10">
        <f t="shared" si="73"/>
        <v>1203.3133292172918</v>
      </c>
      <c r="TQ8" s="10">
        <f t="shared" si="73"/>
        <v>1203.3133292172918</v>
      </c>
      <c r="TR8" s="10">
        <f t="shared" si="73"/>
        <v>1203.3133292172918</v>
      </c>
      <c r="TS8" s="10">
        <f t="shared" si="73"/>
        <v>1203.3133292172918</v>
      </c>
      <c r="TT8" s="10">
        <f t="shared" si="73"/>
        <v>1203.3133292172918</v>
      </c>
      <c r="TU8" s="10">
        <f t="shared" si="73"/>
        <v>1203.3133292172918</v>
      </c>
      <c r="TV8" s="10">
        <f t="shared" si="73"/>
        <v>1203.3133292172918</v>
      </c>
      <c r="TW8" s="10">
        <f t="shared" si="73"/>
        <v>1203.3133292172918</v>
      </c>
      <c r="TX8" s="10">
        <f t="shared" si="73"/>
        <v>1203.3133292172918</v>
      </c>
      <c r="TY8" s="10">
        <f t="shared" si="73"/>
        <v>1203.3133292172918</v>
      </c>
      <c r="TZ8" s="10">
        <f>TY8*1.05</f>
        <v>1263.4789956781565</v>
      </c>
      <c r="UA8" s="10">
        <f t="shared" ref="UA8:UK8" si="74">TZ8</f>
        <v>1263.4789956781565</v>
      </c>
      <c r="UB8" s="10">
        <f t="shared" si="74"/>
        <v>1263.4789956781565</v>
      </c>
      <c r="UC8" s="10">
        <f t="shared" si="74"/>
        <v>1263.4789956781565</v>
      </c>
      <c r="UD8" s="10">
        <f t="shared" si="74"/>
        <v>1263.4789956781565</v>
      </c>
      <c r="UE8" s="10">
        <f t="shared" si="74"/>
        <v>1263.4789956781565</v>
      </c>
      <c r="UF8" s="10">
        <f t="shared" si="74"/>
        <v>1263.4789956781565</v>
      </c>
      <c r="UG8" s="10">
        <f t="shared" si="74"/>
        <v>1263.4789956781565</v>
      </c>
      <c r="UH8" s="10">
        <f t="shared" si="74"/>
        <v>1263.4789956781565</v>
      </c>
      <c r="UI8" s="10">
        <f t="shared" si="74"/>
        <v>1263.4789956781565</v>
      </c>
      <c r="UJ8" s="10">
        <f t="shared" si="74"/>
        <v>1263.4789956781565</v>
      </c>
      <c r="UK8" s="10">
        <f t="shared" si="74"/>
        <v>1263.4789956781565</v>
      </c>
      <c r="UL8" s="10">
        <f>UK8*1.05</f>
        <v>1326.6529454620643</v>
      </c>
      <c r="UM8" s="10">
        <f t="shared" ref="UM8:UW8" si="75">UL8</f>
        <v>1326.6529454620643</v>
      </c>
      <c r="UN8" s="10">
        <f t="shared" si="75"/>
        <v>1326.6529454620643</v>
      </c>
      <c r="UO8" s="10">
        <f t="shared" si="75"/>
        <v>1326.6529454620643</v>
      </c>
      <c r="UP8" s="10">
        <f t="shared" si="75"/>
        <v>1326.6529454620643</v>
      </c>
      <c r="UQ8" s="10">
        <f t="shared" si="75"/>
        <v>1326.6529454620643</v>
      </c>
      <c r="UR8" s="10">
        <f t="shared" si="75"/>
        <v>1326.6529454620643</v>
      </c>
      <c r="US8" s="10">
        <f t="shared" si="75"/>
        <v>1326.6529454620643</v>
      </c>
      <c r="UT8" s="10">
        <f t="shared" si="75"/>
        <v>1326.6529454620643</v>
      </c>
      <c r="UU8" s="10">
        <f t="shared" si="75"/>
        <v>1326.6529454620643</v>
      </c>
      <c r="UV8" s="10">
        <f t="shared" si="75"/>
        <v>1326.6529454620643</v>
      </c>
      <c r="UW8" s="10">
        <f t="shared" si="75"/>
        <v>1326.6529454620643</v>
      </c>
      <c r="UX8" s="10">
        <f>UW8*1.05</f>
        <v>1392.9855927351675</v>
      </c>
      <c r="UY8" s="10">
        <f t="shared" ref="UY8:VI8" si="76">UX8</f>
        <v>1392.9855927351675</v>
      </c>
      <c r="UZ8" s="10">
        <f t="shared" si="76"/>
        <v>1392.9855927351675</v>
      </c>
      <c r="VA8" s="10">
        <f t="shared" si="76"/>
        <v>1392.9855927351675</v>
      </c>
      <c r="VB8" s="10">
        <f t="shared" si="76"/>
        <v>1392.9855927351675</v>
      </c>
      <c r="VC8" s="10">
        <f t="shared" si="76"/>
        <v>1392.9855927351675</v>
      </c>
      <c r="VD8" s="10">
        <f t="shared" si="76"/>
        <v>1392.9855927351675</v>
      </c>
      <c r="VE8" s="10">
        <f t="shared" si="76"/>
        <v>1392.9855927351675</v>
      </c>
      <c r="VF8" s="10">
        <f t="shared" si="76"/>
        <v>1392.9855927351675</v>
      </c>
      <c r="VG8" s="10">
        <f t="shared" si="76"/>
        <v>1392.9855927351675</v>
      </c>
      <c r="VH8" s="10">
        <f t="shared" si="76"/>
        <v>1392.9855927351675</v>
      </c>
      <c r="VI8" s="10">
        <f t="shared" si="76"/>
        <v>1392.9855927351675</v>
      </c>
      <c r="VJ8" s="10">
        <f>VI8*1.05</f>
        <v>1462.6348723719259</v>
      </c>
      <c r="VK8" s="10">
        <f t="shared" ref="VK8:VU8" si="77">VJ8</f>
        <v>1462.6348723719259</v>
      </c>
      <c r="VL8" s="10">
        <f t="shared" si="77"/>
        <v>1462.6348723719259</v>
      </c>
      <c r="VM8" s="10">
        <f t="shared" si="77"/>
        <v>1462.6348723719259</v>
      </c>
      <c r="VN8" s="4">
        <f t="shared" si="77"/>
        <v>1462.6348723719259</v>
      </c>
      <c r="VO8" s="10">
        <f t="shared" si="77"/>
        <v>1462.6348723719259</v>
      </c>
      <c r="VP8" s="10">
        <f t="shared" si="77"/>
        <v>1462.6348723719259</v>
      </c>
      <c r="VQ8" s="10">
        <f t="shared" si="77"/>
        <v>1462.6348723719259</v>
      </c>
      <c r="VR8" s="4">
        <f t="shared" si="77"/>
        <v>1462.6348723719259</v>
      </c>
      <c r="VS8" s="10">
        <f t="shared" si="77"/>
        <v>1462.6348723719259</v>
      </c>
      <c r="VT8" s="10">
        <f t="shared" si="77"/>
        <v>1462.6348723719259</v>
      </c>
      <c r="VU8" s="10">
        <f t="shared" si="77"/>
        <v>1462.6348723719259</v>
      </c>
      <c r="VV8" s="10">
        <f>VU8*1.05</f>
        <v>1535.7666159905223</v>
      </c>
      <c r="VW8" s="10">
        <f t="shared" ref="VW8:WG8" si="78">VV8</f>
        <v>1535.7666159905223</v>
      </c>
      <c r="VX8" s="10">
        <f t="shared" si="78"/>
        <v>1535.7666159905223</v>
      </c>
      <c r="VY8" s="10">
        <f t="shared" si="78"/>
        <v>1535.7666159905223</v>
      </c>
      <c r="VZ8" s="10">
        <f t="shared" si="78"/>
        <v>1535.7666159905223</v>
      </c>
      <c r="WA8" s="4">
        <f t="shared" si="78"/>
        <v>1535.7666159905223</v>
      </c>
      <c r="WB8" s="67">
        <f t="shared" si="78"/>
        <v>1535.7666159905223</v>
      </c>
      <c r="WC8" s="10">
        <f t="shared" si="78"/>
        <v>1535.7666159905223</v>
      </c>
      <c r="WD8" s="10">
        <f t="shared" si="78"/>
        <v>1535.7666159905223</v>
      </c>
      <c r="WE8" s="10">
        <f t="shared" si="78"/>
        <v>1535.7666159905223</v>
      </c>
      <c r="WF8" s="10">
        <f t="shared" si="78"/>
        <v>1535.7666159905223</v>
      </c>
      <c r="WG8" s="10">
        <f t="shared" si="78"/>
        <v>1535.7666159905223</v>
      </c>
      <c r="WH8" s="10">
        <f>WG8*1.05</f>
        <v>1612.5549467900485</v>
      </c>
      <c r="WI8" s="26">
        <f t="shared" ref="WI8:WS8" si="79">WH8</f>
        <v>1612.5549467900485</v>
      </c>
      <c r="WJ8" s="10">
        <f t="shared" si="79"/>
        <v>1612.5549467900485</v>
      </c>
      <c r="WK8" s="10">
        <f t="shared" si="79"/>
        <v>1612.5549467900485</v>
      </c>
      <c r="WL8" s="10">
        <f t="shared" si="79"/>
        <v>1612.5549467900485</v>
      </c>
      <c r="WM8" s="10">
        <f t="shared" si="79"/>
        <v>1612.5549467900485</v>
      </c>
      <c r="WN8" s="10">
        <f t="shared" si="79"/>
        <v>1612.5549467900485</v>
      </c>
      <c r="WO8" s="10">
        <f t="shared" si="79"/>
        <v>1612.5549467900485</v>
      </c>
      <c r="WP8" s="10">
        <f t="shared" si="79"/>
        <v>1612.5549467900485</v>
      </c>
      <c r="WQ8" s="10">
        <f t="shared" si="79"/>
        <v>1612.5549467900485</v>
      </c>
      <c r="WR8" s="10">
        <f t="shared" si="79"/>
        <v>1612.5549467900485</v>
      </c>
      <c r="WS8" s="10">
        <f t="shared" si="79"/>
        <v>1612.5549467900485</v>
      </c>
      <c r="WT8" s="10">
        <f>WS8*1.05</f>
        <v>1693.182694129551</v>
      </c>
      <c r="WU8" s="10">
        <f t="shared" ref="WU8:XE8" si="80">WT8</f>
        <v>1693.182694129551</v>
      </c>
      <c r="WV8" s="10">
        <f t="shared" si="80"/>
        <v>1693.182694129551</v>
      </c>
      <c r="WW8" s="10">
        <f t="shared" si="80"/>
        <v>1693.182694129551</v>
      </c>
      <c r="WX8" s="10">
        <f t="shared" si="80"/>
        <v>1693.182694129551</v>
      </c>
      <c r="WY8" s="10">
        <f t="shared" si="80"/>
        <v>1693.182694129551</v>
      </c>
      <c r="WZ8" s="10">
        <f t="shared" si="80"/>
        <v>1693.182694129551</v>
      </c>
      <c r="XA8" s="10">
        <f t="shared" si="80"/>
        <v>1693.182694129551</v>
      </c>
      <c r="XB8" s="10">
        <f t="shared" si="80"/>
        <v>1693.182694129551</v>
      </c>
      <c r="XC8" s="10">
        <f t="shared" si="80"/>
        <v>1693.182694129551</v>
      </c>
      <c r="XD8" s="10">
        <f t="shared" si="80"/>
        <v>1693.182694129551</v>
      </c>
      <c r="XE8" s="10">
        <f t="shared" si="80"/>
        <v>1693.182694129551</v>
      </c>
      <c r="XF8" s="10">
        <f>XE8*1.05</f>
        <v>1777.8418288360285</v>
      </c>
      <c r="XG8" s="10">
        <f t="shared" ref="XG8:XQ8" si="81">XF8</f>
        <v>1777.8418288360285</v>
      </c>
      <c r="XH8" s="10">
        <f t="shared" si="81"/>
        <v>1777.8418288360285</v>
      </c>
      <c r="XI8" s="10">
        <f t="shared" si="81"/>
        <v>1777.8418288360285</v>
      </c>
      <c r="XJ8" s="10">
        <f t="shared" si="81"/>
        <v>1777.8418288360285</v>
      </c>
      <c r="XK8" s="10">
        <f t="shared" si="81"/>
        <v>1777.8418288360285</v>
      </c>
      <c r="XL8" s="10">
        <f t="shared" si="81"/>
        <v>1777.8418288360285</v>
      </c>
      <c r="XM8" s="10">
        <f t="shared" si="81"/>
        <v>1777.8418288360285</v>
      </c>
      <c r="XN8" s="10">
        <f t="shared" si="81"/>
        <v>1777.8418288360285</v>
      </c>
      <c r="XO8" s="10">
        <f t="shared" si="81"/>
        <v>1777.8418288360285</v>
      </c>
      <c r="XP8" s="10">
        <f t="shared" si="81"/>
        <v>1777.8418288360285</v>
      </c>
      <c r="XQ8" s="10">
        <f t="shared" si="81"/>
        <v>1777.8418288360285</v>
      </c>
      <c r="XR8" s="10">
        <f>XQ8*1.05</f>
        <v>1866.7339202778301</v>
      </c>
      <c r="XS8" s="10">
        <f t="shared" ref="XS8:YC8" si="82">XR8</f>
        <v>1866.7339202778301</v>
      </c>
      <c r="XT8" s="10">
        <f t="shared" si="82"/>
        <v>1866.7339202778301</v>
      </c>
      <c r="XU8" s="10">
        <f t="shared" si="82"/>
        <v>1866.7339202778301</v>
      </c>
      <c r="XV8" s="10">
        <f t="shared" si="82"/>
        <v>1866.7339202778301</v>
      </c>
      <c r="XW8" s="10">
        <f t="shared" si="82"/>
        <v>1866.7339202778301</v>
      </c>
      <c r="XX8" s="10">
        <f t="shared" si="82"/>
        <v>1866.7339202778301</v>
      </c>
      <c r="XY8" s="10">
        <f t="shared" si="82"/>
        <v>1866.7339202778301</v>
      </c>
      <c r="XZ8" s="10">
        <f t="shared" si="82"/>
        <v>1866.7339202778301</v>
      </c>
      <c r="YA8" s="10">
        <f t="shared" si="82"/>
        <v>1866.7339202778301</v>
      </c>
      <c r="YB8" s="10">
        <f t="shared" si="82"/>
        <v>1866.7339202778301</v>
      </c>
      <c r="YC8" s="10">
        <f t="shared" si="82"/>
        <v>1866.7339202778301</v>
      </c>
      <c r="YD8" s="10">
        <f>YC8*1.05</f>
        <v>1960.0706162917218</v>
      </c>
      <c r="YE8" s="10">
        <f t="shared" ref="YE8:YO8" si="83">YD8</f>
        <v>1960.0706162917218</v>
      </c>
      <c r="YF8" s="10">
        <f t="shared" si="83"/>
        <v>1960.0706162917218</v>
      </c>
      <c r="YG8" s="10">
        <f t="shared" si="83"/>
        <v>1960.0706162917218</v>
      </c>
      <c r="YH8" s="10">
        <f t="shared" si="83"/>
        <v>1960.0706162917218</v>
      </c>
      <c r="YI8" s="10">
        <f t="shared" si="83"/>
        <v>1960.0706162917218</v>
      </c>
      <c r="YJ8" s="10">
        <f t="shared" si="83"/>
        <v>1960.0706162917218</v>
      </c>
      <c r="YK8" s="10">
        <f t="shared" si="83"/>
        <v>1960.0706162917218</v>
      </c>
      <c r="YL8" s="10">
        <f t="shared" si="83"/>
        <v>1960.0706162917218</v>
      </c>
      <c r="YM8" s="10">
        <f t="shared" si="83"/>
        <v>1960.0706162917218</v>
      </c>
      <c r="YN8" s="10">
        <f t="shared" si="83"/>
        <v>1960.0706162917218</v>
      </c>
      <c r="YO8" s="10">
        <f t="shared" si="83"/>
        <v>1960.0706162917218</v>
      </c>
      <c r="YP8" s="10">
        <f>YO8*1.05</f>
        <v>2058.0741471063079</v>
      </c>
      <c r="YQ8" s="10">
        <f t="shared" ref="YQ8:ZA8" si="84">YP8</f>
        <v>2058.0741471063079</v>
      </c>
      <c r="YR8" s="10">
        <f t="shared" si="84"/>
        <v>2058.0741471063079</v>
      </c>
      <c r="YS8" s="10">
        <f t="shared" si="84"/>
        <v>2058.0741471063079</v>
      </c>
      <c r="YT8" s="10">
        <f t="shared" si="84"/>
        <v>2058.0741471063079</v>
      </c>
      <c r="YU8" s="10">
        <f t="shared" si="84"/>
        <v>2058.0741471063079</v>
      </c>
      <c r="YV8" s="10">
        <f t="shared" si="84"/>
        <v>2058.0741471063079</v>
      </c>
      <c r="YW8" s="10">
        <f t="shared" si="84"/>
        <v>2058.0741471063079</v>
      </c>
      <c r="YX8" s="10">
        <f t="shared" si="84"/>
        <v>2058.0741471063079</v>
      </c>
      <c r="YY8" s="10">
        <f t="shared" si="84"/>
        <v>2058.0741471063079</v>
      </c>
      <c r="YZ8" s="10">
        <f t="shared" si="84"/>
        <v>2058.0741471063079</v>
      </c>
      <c r="ZA8" s="10">
        <f t="shared" si="84"/>
        <v>2058.0741471063079</v>
      </c>
      <c r="ZB8" s="10">
        <f>ZA8*1.05</f>
        <v>2160.9778544616233</v>
      </c>
      <c r="ZC8" s="10">
        <f t="shared" ref="ZC8:ZM8" si="85">ZB8</f>
        <v>2160.9778544616233</v>
      </c>
      <c r="ZD8" s="10">
        <f t="shared" si="85"/>
        <v>2160.9778544616233</v>
      </c>
      <c r="ZE8" s="10">
        <f t="shared" si="85"/>
        <v>2160.9778544616233</v>
      </c>
      <c r="ZF8" s="10">
        <f t="shared" si="85"/>
        <v>2160.9778544616233</v>
      </c>
      <c r="ZG8" s="10">
        <f t="shared" si="85"/>
        <v>2160.9778544616233</v>
      </c>
      <c r="ZH8" s="10">
        <f t="shared" si="85"/>
        <v>2160.9778544616233</v>
      </c>
      <c r="ZI8" s="10">
        <f t="shared" si="85"/>
        <v>2160.9778544616233</v>
      </c>
      <c r="ZJ8" s="10">
        <f t="shared" si="85"/>
        <v>2160.9778544616233</v>
      </c>
      <c r="ZK8" s="10">
        <f t="shared" si="85"/>
        <v>2160.9778544616233</v>
      </c>
      <c r="ZL8" s="10">
        <f t="shared" si="85"/>
        <v>2160.9778544616233</v>
      </c>
      <c r="ZM8" s="10">
        <f t="shared" si="85"/>
        <v>2160.9778544616233</v>
      </c>
      <c r="ZN8" s="10">
        <f>ZM8*1.05</f>
        <v>2269.0267471847046</v>
      </c>
      <c r="ZO8" s="10">
        <f t="shared" ref="ZO8:ZY8" si="86">ZN8</f>
        <v>2269.0267471847046</v>
      </c>
      <c r="ZP8" s="10">
        <f t="shared" si="86"/>
        <v>2269.0267471847046</v>
      </c>
      <c r="ZQ8" s="10">
        <f t="shared" si="86"/>
        <v>2269.0267471847046</v>
      </c>
      <c r="ZR8" s="10">
        <f t="shared" si="86"/>
        <v>2269.0267471847046</v>
      </c>
      <c r="ZS8" s="10">
        <f t="shared" si="86"/>
        <v>2269.0267471847046</v>
      </c>
      <c r="ZT8" s="10">
        <f t="shared" si="86"/>
        <v>2269.0267471847046</v>
      </c>
      <c r="ZU8" s="10">
        <f t="shared" si="86"/>
        <v>2269.0267471847046</v>
      </c>
      <c r="ZV8" s="10">
        <f t="shared" si="86"/>
        <v>2269.0267471847046</v>
      </c>
      <c r="ZW8" s="10">
        <f t="shared" si="86"/>
        <v>2269.0267471847046</v>
      </c>
      <c r="ZX8" s="10">
        <f t="shared" si="86"/>
        <v>2269.0267471847046</v>
      </c>
      <c r="ZY8" s="10">
        <f t="shared" si="86"/>
        <v>2269.0267471847046</v>
      </c>
      <c r="ZZ8" s="10">
        <f>ZY8*1.05</f>
        <v>2382.47808454394</v>
      </c>
      <c r="AAA8" s="10">
        <f t="shared" ref="AAA8:AAK8" si="87">ZZ8</f>
        <v>2382.47808454394</v>
      </c>
      <c r="AAB8" s="10">
        <f t="shared" si="87"/>
        <v>2382.47808454394</v>
      </c>
      <c r="AAC8" s="10">
        <f t="shared" si="87"/>
        <v>2382.47808454394</v>
      </c>
      <c r="AAD8" s="10">
        <f t="shared" si="87"/>
        <v>2382.47808454394</v>
      </c>
      <c r="AAE8" s="10">
        <f t="shared" si="87"/>
        <v>2382.47808454394</v>
      </c>
      <c r="AAF8" s="10">
        <f t="shared" si="87"/>
        <v>2382.47808454394</v>
      </c>
      <c r="AAG8" s="10">
        <f t="shared" si="87"/>
        <v>2382.47808454394</v>
      </c>
      <c r="AAH8" s="10">
        <f t="shared" si="87"/>
        <v>2382.47808454394</v>
      </c>
      <c r="AAI8" s="10">
        <f t="shared" si="87"/>
        <v>2382.47808454394</v>
      </c>
      <c r="AAJ8" s="10">
        <f t="shared" si="87"/>
        <v>2382.47808454394</v>
      </c>
      <c r="AAK8" s="10">
        <f t="shared" si="87"/>
        <v>2382.47808454394</v>
      </c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</row>
    <row r="9" spans="1:919" hidden="1" x14ac:dyDescent="0.3">
      <c r="A9" t="s">
        <v>66</v>
      </c>
      <c r="B9" s="64" t="s">
        <v>67</v>
      </c>
      <c r="C9">
        <v>302</v>
      </c>
      <c r="D9" s="1">
        <v>68875.3</v>
      </c>
      <c r="F9" s="5">
        <v>38677</v>
      </c>
      <c r="G9" s="5">
        <v>40503</v>
      </c>
      <c r="H9" s="79">
        <f t="shared" si="31"/>
        <v>0</v>
      </c>
      <c r="I9" s="78">
        <f t="shared" si="25"/>
        <v>0</v>
      </c>
      <c r="J9" t="s">
        <v>54</v>
      </c>
      <c r="K9" t="s">
        <v>47</v>
      </c>
      <c r="L9" t="s">
        <v>69</v>
      </c>
      <c r="M9" t="s">
        <v>48</v>
      </c>
      <c r="N9" s="65" t="s">
        <v>68</v>
      </c>
      <c r="O9" t="s">
        <v>64</v>
      </c>
      <c r="P9" s="13">
        <f>P8</f>
        <v>0.5</v>
      </c>
      <c r="Q9" s="5">
        <f t="shared" ref="Q9:Q11" si="88">F9</f>
        <v>38677</v>
      </c>
      <c r="R9" s="5">
        <f t="shared" ref="R9:R11" si="89">G9</f>
        <v>40503</v>
      </c>
      <c r="S9">
        <v>60</v>
      </c>
      <c r="T9">
        <v>60</v>
      </c>
      <c r="U9">
        <v>4</v>
      </c>
      <c r="V9">
        <v>90</v>
      </c>
      <c r="AB9" s="2">
        <v>0.05</v>
      </c>
      <c r="AC9" t="s">
        <v>50</v>
      </c>
      <c r="OX9" s="15">
        <f t="shared" ref="OX9:QC9" si="90">OX8</f>
        <v>775.66650101718767</v>
      </c>
      <c r="OY9" s="10">
        <f t="shared" si="90"/>
        <v>775.66650101718767</v>
      </c>
      <c r="OZ9" s="10">
        <f t="shared" si="90"/>
        <v>775.66650101718767</v>
      </c>
      <c r="PA9" s="10">
        <f t="shared" si="90"/>
        <v>775.66650101718767</v>
      </c>
      <c r="PB9" s="10">
        <f t="shared" si="90"/>
        <v>775.66650101718767</v>
      </c>
      <c r="PC9" s="10">
        <f t="shared" si="90"/>
        <v>775.66650101718767</v>
      </c>
      <c r="PD9" s="10">
        <f t="shared" si="90"/>
        <v>775.66650101718767</v>
      </c>
      <c r="PE9" s="10">
        <f t="shared" si="90"/>
        <v>775.66650101718767</v>
      </c>
      <c r="PF9" s="10">
        <f t="shared" si="90"/>
        <v>775.66650101718767</v>
      </c>
      <c r="PG9" s="10">
        <f t="shared" si="90"/>
        <v>775.66650101718767</v>
      </c>
      <c r="PH9" s="10">
        <f t="shared" si="90"/>
        <v>775.66650101718767</v>
      </c>
      <c r="PI9" s="10">
        <f t="shared" si="90"/>
        <v>775.66650101718767</v>
      </c>
      <c r="PJ9" s="10">
        <f t="shared" si="90"/>
        <v>814.44982606804706</v>
      </c>
      <c r="PK9" s="10">
        <f t="shared" si="90"/>
        <v>814.44982606804706</v>
      </c>
      <c r="PL9" s="10">
        <f t="shared" si="90"/>
        <v>814.44982606804706</v>
      </c>
      <c r="PM9" s="10">
        <f t="shared" si="90"/>
        <v>814.44982606804706</v>
      </c>
      <c r="PN9" s="10">
        <f t="shared" si="90"/>
        <v>814.44982606804706</v>
      </c>
      <c r="PO9" s="10">
        <f t="shared" si="90"/>
        <v>814.44982606804706</v>
      </c>
      <c r="PP9" s="10">
        <f t="shared" si="90"/>
        <v>814.44982606804706</v>
      </c>
      <c r="PQ9" s="10">
        <f t="shared" si="90"/>
        <v>814.44982606804706</v>
      </c>
      <c r="PR9" s="10">
        <f t="shared" si="90"/>
        <v>814.44982606804706</v>
      </c>
      <c r="PS9" s="10">
        <f t="shared" si="90"/>
        <v>814.44982606804706</v>
      </c>
      <c r="PT9" s="10">
        <f t="shared" si="90"/>
        <v>814.44982606804706</v>
      </c>
      <c r="PU9" s="10">
        <f t="shared" si="90"/>
        <v>814.44982606804706</v>
      </c>
      <c r="PV9" s="10">
        <f t="shared" si="90"/>
        <v>855.17231737144948</v>
      </c>
      <c r="PW9" s="10">
        <f t="shared" si="90"/>
        <v>855.17231737144948</v>
      </c>
      <c r="PX9" s="10">
        <f t="shared" si="90"/>
        <v>855.17231737144948</v>
      </c>
      <c r="PY9" s="10">
        <f t="shared" si="90"/>
        <v>855.17231737144948</v>
      </c>
      <c r="PZ9" s="10">
        <f t="shared" si="90"/>
        <v>855.17231737144948</v>
      </c>
      <c r="QA9" s="10">
        <f t="shared" si="90"/>
        <v>855.17231737144948</v>
      </c>
      <c r="QB9" s="10">
        <f t="shared" si="90"/>
        <v>855.17231737144948</v>
      </c>
      <c r="QC9" s="10">
        <f t="shared" si="90"/>
        <v>855.17231737144948</v>
      </c>
      <c r="QD9" s="18">
        <f t="shared" ref="QD9:RA9" si="91">QD8</f>
        <v>855.17231737144948</v>
      </c>
      <c r="QE9" s="10">
        <f t="shared" si="91"/>
        <v>855.17231737144948</v>
      </c>
      <c r="QF9" s="10">
        <f t="shared" si="91"/>
        <v>855.17231737144948</v>
      </c>
      <c r="QG9" s="10">
        <f t="shared" si="91"/>
        <v>855.17231737144948</v>
      </c>
      <c r="QH9" s="10">
        <f t="shared" si="91"/>
        <v>897.930933240022</v>
      </c>
      <c r="QI9" s="10">
        <f t="shared" si="91"/>
        <v>897.930933240022</v>
      </c>
      <c r="QJ9" s="10">
        <f t="shared" si="91"/>
        <v>897.930933240022</v>
      </c>
      <c r="QK9" s="10">
        <f t="shared" si="91"/>
        <v>897.930933240022</v>
      </c>
      <c r="QL9" s="10">
        <f t="shared" si="91"/>
        <v>897.930933240022</v>
      </c>
      <c r="QM9" s="10">
        <f t="shared" si="91"/>
        <v>897.930933240022</v>
      </c>
      <c r="QN9" s="10">
        <f t="shared" si="91"/>
        <v>897.930933240022</v>
      </c>
      <c r="QO9" s="10">
        <f t="shared" si="91"/>
        <v>897.930933240022</v>
      </c>
      <c r="QP9" s="10">
        <f t="shared" si="91"/>
        <v>897.930933240022</v>
      </c>
      <c r="QQ9" s="10">
        <f t="shared" si="91"/>
        <v>897.930933240022</v>
      </c>
      <c r="QR9" s="10">
        <f t="shared" si="91"/>
        <v>897.930933240022</v>
      </c>
      <c r="QS9" s="10">
        <f t="shared" si="91"/>
        <v>897.930933240022</v>
      </c>
      <c r="QT9" s="10">
        <f t="shared" si="91"/>
        <v>942.82747990202313</v>
      </c>
      <c r="QU9" s="10">
        <f t="shared" si="91"/>
        <v>942.82747990202313</v>
      </c>
      <c r="QV9" s="10">
        <f t="shared" si="91"/>
        <v>942.82747990202313</v>
      </c>
      <c r="QW9" s="10">
        <f t="shared" si="91"/>
        <v>942.82747990202313</v>
      </c>
      <c r="QX9" s="10">
        <f t="shared" si="91"/>
        <v>942.82747990202313</v>
      </c>
      <c r="QY9" s="10">
        <f t="shared" si="91"/>
        <v>942.82747990202313</v>
      </c>
      <c r="QZ9" s="10">
        <f t="shared" si="91"/>
        <v>942.82747990202313</v>
      </c>
      <c r="RA9" s="10">
        <f t="shared" si="91"/>
        <v>942.82747990202313</v>
      </c>
      <c r="RB9" s="16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</row>
    <row r="10" spans="1:919" hidden="1" x14ac:dyDescent="0.3">
      <c r="A10" t="s">
        <v>66</v>
      </c>
      <c r="B10" s="64" t="s">
        <v>67</v>
      </c>
      <c r="C10">
        <v>302</v>
      </c>
      <c r="D10" s="1">
        <v>68875.3</v>
      </c>
      <c r="F10" s="5">
        <f>G9</f>
        <v>40503</v>
      </c>
      <c r="G10" s="5">
        <v>42329</v>
      </c>
      <c r="H10" s="79">
        <f t="shared" si="31"/>
        <v>0</v>
      </c>
      <c r="I10" s="78">
        <f t="shared" si="25"/>
        <v>0</v>
      </c>
      <c r="J10" t="s">
        <v>54</v>
      </c>
      <c r="K10" t="s">
        <v>47</v>
      </c>
      <c r="L10" t="s">
        <v>70</v>
      </c>
      <c r="M10" t="s">
        <v>48</v>
      </c>
      <c r="N10" s="65" t="s">
        <v>68</v>
      </c>
      <c r="O10" t="s">
        <v>64</v>
      </c>
      <c r="P10" s="13">
        <f>P9</f>
        <v>0.5</v>
      </c>
      <c r="Q10" s="5">
        <f t="shared" si="88"/>
        <v>40503</v>
      </c>
      <c r="R10" s="5">
        <f t="shared" si="89"/>
        <v>42329</v>
      </c>
      <c r="S10">
        <v>60</v>
      </c>
      <c r="T10">
        <v>60</v>
      </c>
      <c r="U10">
        <v>3</v>
      </c>
      <c r="V10">
        <v>90</v>
      </c>
      <c r="AB10" s="2">
        <v>0.05</v>
      </c>
      <c r="AC10" t="s">
        <v>50</v>
      </c>
      <c r="RB10" s="15">
        <f t="shared" ref="RB10:SG10" si="92">RB8</f>
        <v>942.82747990202313</v>
      </c>
      <c r="RC10" s="10">
        <f t="shared" si="92"/>
        <v>942.82747990202313</v>
      </c>
      <c r="RD10" s="10">
        <f t="shared" si="92"/>
        <v>942.82747990202313</v>
      </c>
      <c r="RE10" s="10">
        <f t="shared" si="92"/>
        <v>942.82747990202313</v>
      </c>
      <c r="RF10" s="10">
        <f t="shared" si="92"/>
        <v>942.82747990202313</v>
      </c>
      <c r="RG10" s="10">
        <f t="shared" si="92"/>
        <v>942.82747990202313</v>
      </c>
      <c r="RH10" s="10">
        <f t="shared" si="92"/>
        <v>942.82747990202313</v>
      </c>
      <c r="RI10" s="10">
        <f t="shared" si="92"/>
        <v>942.82747990202313</v>
      </c>
      <c r="RJ10" s="10">
        <f t="shared" si="92"/>
        <v>942.82747990202313</v>
      </c>
      <c r="RK10" s="10">
        <f t="shared" si="92"/>
        <v>942.82747990202313</v>
      </c>
      <c r="RL10" s="10">
        <f t="shared" si="92"/>
        <v>942.82747990202313</v>
      </c>
      <c r="RM10" s="10">
        <f t="shared" si="92"/>
        <v>942.82747990202313</v>
      </c>
      <c r="RN10" s="10">
        <f t="shared" si="92"/>
        <v>942.82747990202313</v>
      </c>
      <c r="RO10" s="10">
        <f t="shared" si="92"/>
        <v>942.82747990202313</v>
      </c>
      <c r="RP10" s="10">
        <f t="shared" si="92"/>
        <v>942.82747990202313</v>
      </c>
      <c r="RQ10" s="10">
        <f t="shared" si="92"/>
        <v>942.82747990202313</v>
      </c>
      <c r="RR10" s="10">
        <f t="shared" si="92"/>
        <v>989.96885389712429</v>
      </c>
      <c r="RS10" s="10">
        <f t="shared" si="92"/>
        <v>989.96885389712429</v>
      </c>
      <c r="RT10" s="10">
        <f t="shared" si="92"/>
        <v>989.96885389712429</v>
      </c>
      <c r="RU10" s="10">
        <f t="shared" si="92"/>
        <v>989.96885389712429</v>
      </c>
      <c r="RV10" s="10">
        <f t="shared" si="92"/>
        <v>989.96885389712429</v>
      </c>
      <c r="RW10" s="10">
        <f t="shared" si="92"/>
        <v>989.96885389712429</v>
      </c>
      <c r="RX10" s="10">
        <f t="shared" si="92"/>
        <v>989.96885389712429</v>
      </c>
      <c r="RY10" s="10">
        <f t="shared" si="92"/>
        <v>989.96885389712429</v>
      </c>
      <c r="RZ10" s="10">
        <f t="shared" si="92"/>
        <v>989.96885389712429</v>
      </c>
      <c r="SA10" s="10">
        <f t="shared" si="92"/>
        <v>989.96885389712429</v>
      </c>
      <c r="SB10" s="10">
        <f t="shared" si="92"/>
        <v>989.96885389712429</v>
      </c>
      <c r="SC10" s="10">
        <f t="shared" si="92"/>
        <v>989.96885389712429</v>
      </c>
      <c r="SD10" s="10">
        <f t="shared" si="92"/>
        <v>1039.4672965919806</v>
      </c>
      <c r="SE10" s="10">
        <f t="shared" si="92"/>
        <v>1039.4672965919806</v>
      </c>
      <c r="SF10" s="10">
        <f t="shared" si="92"/>
        <v>1039.4672965919806</v>
      </c>
      <c r="SG10" s="10">
        <f t="shared" si="92"/>
        <v>1039.4672965919806</v>
      </c>
      <c r="SH10" s="10">
        <f t="shared" ref="SH10:TF10" si="93">SH8</f>
        <v>1039.4672965919806</v>
      </c>
      <c r="SI10" s="10">
        <f t="shared" si="93"/>
        <v>1039.4672965919806</v>
      </c>
      <c r="SJ10" s="10">
        <f t="shared" si="93"/>
        <v>1039.4672965919806</v>
      </c>
      <c r="SK10" s="10">
        <f t="shared" si="93"/>
        <v>1039.4672965919806</v>
      </c>
      <c r="SL10" s="10">
        <f t="shared" si="93"/>
        <v>1039.4672965919806</v>
      </c>
      <c r="SM10" s="10">
        <f t="shared" si="93"/>
        <v>1039.4672965919806</v>
      </c>
      <c r="SN10" s="10">
        <f t="shared" si="93"/>
        <v>1039.4672965919806</v>
      </c>
      <c r="SO10" s="10">
        <f t="shared" si="93"/>
        <v>1039.4672965919806</v>
      </c>
      <c r="SP10" s="10">
        <f t="shared" si="93"/>
        <v>1091.4406614215798</v>
      </c>
      <c r="SQ10" s="10">
        <f t="shared" si="93"/>
        <v>1091.4406614215798</v>
      </c>
      <c r="SR10" s="10">
        <f t="shared" si="93"/>
        <v>1091.4406614215798</v>
      </c>
      <c r="SS10" s="10">
        <f t="shared" si="93"/>
        <v>1091.4406614215798</v>
      </c>
      <c r="ST10" s="10">
        <f t="shared" si="93"/>
        <v>1091.4406614215798</v>
      </c>
      <c r="SU10" s="10">
        <f t="shared" si="93"/>
        <v>1091.4406614215798</v>
      </c>
      <c r="SV10" s="10">
        <f t="shared" si="93"/>
        <v>1091.4406614215798</v>
      </c>
      <c r="SW10" s="10">
        <f t="shared" si="93"/>
        <v>1091.4406614215798</v>
      </c>
      <c r="SX10" s="10">
        <f t="shared" si="93"/>
        <v>1091.4406614215798</v>
      </c>
      <c r="SY10" s="10">
        <f t="shared" si="93"/>
        <v>1091.4406614215798</v>
      </c>
      <c r="SZ10" s="10">
        <f t="shared" si="93"/>
        <v>1091.4406614215798</v>
      </c>
      <c r="TA10" s="10">
        <f t="shared" si="93"/>
        <v>1091.4406614215798</v>
      </c>
      <c r="TB10" s="10">
        <f t="shared" si="93"/>
        <v>1146.0126944926587</v>
      </c>
      <c r="TC10" s="10">
        <f t="shared" si="93"/>
        <v>1146.0126944926587</v>
      </c>
      <c r="TD10" s="10">
        <f t="shared" si="93"/>
        <v>1146.0126944926587</v>
      </c>
      <c r="TE10" s="10">
        <f t="shared" si="93"/>
        <v>1146.0126944926587</v>
      </c>
      <c r="TF10" s="10">
        <f t="shared" si="93"/>
        <v>1146.0126944926587</v>
      </c>
      <c r="TG10" s="26">
        <f t="shared" ref="TG10:TM10" si="94">TG8*0.8</f>
        <v>916.81015559412708</v>
      </c>
      <c r="TH10" s="10">
        <f t="shared" si="94"/>
        <v>916.81015559412708</v>
      </c>
      <c r="TI10" s="10">
        <f t="shared" si="94"/>
        <v>916.81015559412708</v>
      </c>
      <c r="TJ10" s="10">
        <f t="shared" si="94"/>
        <v>916.81015559412708</v>
      </c>
      <c r="TK10" s="10">
        <f t="shared" si="94"/>
        <v>916.81015559412708</v>
      </c>
      <c r="TL10" s="10">
        <f t="shared" si="94"/>
        <v>916.81015559412708</v>
      </c>
      <c r="TM10" s="10">
        <f t="shared" si="94"/>
        <v>916.81015559412708</v>
      </c>
      <c r="TN10" s="16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</row>
    <row r="11" spans="1:919" hidden="1" x14ac:dyDescent="0.3">
      <c r="A11" t="s">
        <v>66</v>
      </c>
      <c r="B11" s="64" t="s">
        <v>67</v>
      </c>
      <c r="C11">
        <v>302</v>
      </c>
      <c r="D11" s="1">
        <v>68875.3</v>
      </c>
      <c r="F11" s="5">
        <f>G10</f>
        <v>42329</v>
      </c>
      <c r="G11" s="5">
        <v>44156</v>
      </c>
      <c r="H11" s="79">
        <f t="shared" si="31"/>
        <v>0</v>
      </c>
      <c r="I11" s="78">
        <f t="shared" si="25"/>
        <v>0</v>
      </c>
      <c r="J11" t="s">
        <v>54</v>
      </c>
      <c r="K11" t="s">
        <v>47</v>
      </c>
      <c r="L11" t="s">
        <v>71</v>
      </c>
      <c r="M11" t="s">
        <v>48</v>
      </c>
      <c r="N11" s="65" t="s">
        <v>68</v>
      </c>
      <c r="O11" t="s">
        <v>64</v>
      </c>
      <c r="P11" s="13">
        <f>P10</f>
        <v>0.5</v>
      </c>
      <c r="Q11" s="5">
        <f t="shared" si="88"/>
        <v>42329</v>
      </c>
      <c r="R11" s="5">
        <f t="shared" si="89"/>
        <v>44156</v>
      </c>
      <c r="S11">
        <v>60</v>
      </c>
      <c r="T11">
        <v>60</v>
      </c>
      <c r="U11">
        <v>2</v>
      </c>
      <c r="V11">
        <v>90</v>
      </c>
      <c r="AB11" s="2">
        <v>0.05</v>
      </c>
      <c r="AC11" t="s">
        <v>50</v>
      </c>
      <c r="TN11" s="15">
        <f t="shared" ref="TN11:US11" si="95">TN8*0.8</f>
        <v>962.65066337383348</v>
      </c>
      <c r="TO11" s="10">
        <f t="shared" si="95"/>
        <v>962.65066337383348</v>
      </c>
      <c r="TP11" s="10">
        <f t="shared" si="95"/>
        <v>962.65066337383348</v>
      </c>
      <c r="TQ11" s="10">
        <f t="shared" si="95"/>
        <v>962.65066337383348</v>
      </c>
      <c r="TR11" s="10">
        <f t="shared" si="95"/>
        <v>962.65066337383348</v>
      </c>
      <c r="TS11" s="10">
        <f t="shared" si="95"/>
        <v>962.65066337383348</v>
      </c>
      <c r="TT11" s="10">
        <f t="shared" si="95"/>
        <v>962.65066337383348</v>
      </c>
      <c r="TU11" s="10">
        <f t="shared" si="95"/>
        <v>962.65066337383348</v>
      </c>
      <c r="TV11" s="10">
        <f t="shared" si="95"/>
        <v>962.65066337383348</v>
      </c>
      <c r="TW11" s="10">
        <f t="shared" si="95"/>
        <v>962.65066337383348</v>
      </c>
      <c r="TX11" s="10">
        <f t="shared" si="95"/>
        <v>962.65066337383348</v>
      </c>
      <c r="TY11" s="10">
        <f t="shared" si="95"/>
        <v>962.65066337383348</v>
      </c>
      <c r="TZ11" s="10">
        <f t="shared" si="95"/>
        <v>1010.7831965425253</v>
      </c>
      <c r="UA11" s="10">
        <f t="shared" si="95"/>
        <v>1010.7831965425253</v>
      </c>
      <c r="UB11" s="10">
        <f t="shared" si="95"/>
        <v>1010.7831965425253</v>
      </c>
      <c r="UC11" s="10">
        <f t="shared" si="95"/>
        <v>1010.7831965425253</v>
      </c>
      <c r="UD11" s="10">
        <f t="shared" si="95"/>
        <v>1010.7831965425253</v>
      </c>
      <c r="UE11" s="10">
        <f t="shared" si="95"/>
        <v>1010.7831965425253</v>
      </c>
      <c r="UF11" s="10">
        <f t="shared" si="95"/>
        <v>1010.7831965425253</v>
      </c>
      <c r="UG11" s="10">
        <f t="shared" si="95"/>
        <v>1010.7831965425253</v>
      </c>
      <c r="UH11" s="10">
        <f t="shared" si="95"/>
        <v>1010.7831965425253</v>
      </c>
      <c r="UI11" s="10">
        <f t="shared" si="95"/>
        <v>1010.7831965425253</v>
      </c>
      <c r="UJ11" s="10">
        <f t="shared" si="95"/>
        <v>1010.7831965425253</v>
      </c>
      <c r="UK11" s="10">
        <f t="shared" si="95"/>
        <v>1010.7831965425253</v>
      </c>
      <c r="UL11" s="10">
        <f t="shared" si="95"/>
        <v>1061.3223563696515</v>
      </c>
      <c r="UM11" s="10">
        <f t="shared" si="95"/>
        <v>1061.3223563696515</v>
      </c>
      <c r="UN11" s="10">
        <f t="shared" si="95"/>
        <v>1061.3223563696515</v>
      </c>
      <c r="UO11" s="10">
        <f t="shared" si="95"/>
        <v>1061.3223563696515</v>
      </c>
      <c r="UP11" s="10">
        <f t="shared" si="95"/>
        <v>1061.3223563696515</v>
      </c>
      <c r="UQ11" s="10">
        <f t="shared" si="95"/>
        <v>1061.3223563696515</v>
      </c>
      <c r="UR11" s="10">
        <f t="shared" si="95"/>
        <v>1061.3223563696515</v>
      </c>
      <c r="US11" s="10">
        <f t="shared" si="95"/>
        <v>1061.3223563696515</v>
      </c>
      <c r="UT11" s="10">
        <f t="shared" ref="UT11:VU11" si="96">UT8*0.8</f>
        <v>1061.3223563696515</v>
      </c>
      <c r="UU11" s="10">
        <f t="shared" si="96"/>
        <v>1061.3223563696515</v>
      </c>
      <c r="UV11" s="10">
        <f t="shared" si="96"/>
        <v>1061.3223563696515</v>
      </c>
      <c r="UW11" s="10">
        <f t="shared" si="96"/>
        <v>1061.3223563696515</v>
      </c>
      <c r="UX11" s="10">
        <f t="shared" si="96"/>
        <v>1114.3884741881341</v>
      </c>
      <c r="UY11" s="10">
        <f t="shared" si="96"/>
        <v>1114.3884741881341</v>
      </c>
      <c r="UZ11" s="10">
        <f t="shared" si="96"/>
        <v>1114.3884741881341</v>
      </c>
      <c r="VA11" s="10">
        <f t="shared" si="96"/>
        <v>1114.3884741881341</v>
      </c>
      <c r="VB11" s="10">
        <f t="shared" si="96"/>
        <v>1114.3884741881341</v>
      </c>
      <c r="VC11" s="10">
        <f t="shared" si="96"/>
        <v>1114.3884741881341</v>
      </c>
      <c r="VD11" s="10">
        <f t="shared" si="96"/>
        <v>1114.3884741881341</v>
      </c>
      <c r="VE11" s="10">
        <f t="shared" si="96"/>
        <v>1114.3884741881341</v>
      </c>
      <c r="VF11" s="10">
        <f t="shared" si="96"/>
        <v>1114.3884741881341</v>
      </c>
      <c r="VG11" s="10">
        <f t="shared" si="96"/>
        <v>1114.3884741881341</v>
      </c>
      <c r="VH11" s="10">
        <f t="shared" si="96"/>
        <v>1114.3884741881341</v>
      </c>
      <c r="VI11" s="10">
        <f t="shared" si="96"/>
        <v>1114.3884741881341</v>
      </c>
      <c r="VJ11" s="10">
        <f t="shared" si="96"/>
        <v>1170.1078978975409</v>
      </c>
      <c r="VK11" s="10">
        <f t="shared" si="96"/>
        <v>1170.1078978975409</v>
      </c>
      <c r="VL11" s="10">
        <f t="shared" si="96"/>
        <v>1170.1078978975409</v>
      </c>
      <c r="VM11" s="10">
        <f t="shared" si="96"/>
        <v>1170.1078978975409</v>
      </c>
      <c r="VN11" s="4">
        <f t="shared" si="96"/>
        <v>1170.1078978975409</v>
      </c>
      <c r="VO11" s="10">
        <f t="shared" si="96"/>
        <v>1170.1078978975409</v>
      </c>
      <c r="VP11" s="10">
        <f t="shared" si="96"/>
        <v>1170.1078978975409</v>
      </c>
      <c r="VQ11" s="10">
        <f t="shared" si="96"/>
        <v>1170.1078978975409</v>
      </c>
      <c r="VR11" s="4">
        <f t="shared" si="96"/>
        <v>1170.1078978975409</v>
      </c>
      <c r="VS11" s="10">
        <f t="shared" si="96"/>
        <v>1170.1078978975409</v>
      </c>
      <c r="VT11" s="10">
        <f t="shared" si="96"/>
        <v>1170.1078978975409</v>
      </c>
      <c r="VU11" s="10">
        <f t="shared" si="96"/>
        <v>1170.1078978975409</v>
      </c>
      <c r="VV11" s="16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</row>
    <row r="12" spans="1:919" x14ac:dyDescent="0.3">
      <c r="A12" t="s">
        <v>45</v>
      </c>
      <c r="B12" s="65">
        <v>12</v>
      </c>
      <c r="C12" s="65">
        <v>12</v>
      </c>
      <c r="D12" s="6">
        <f>D6</f>
        <v>1100602</v>
      </c>
      <c r="E12" s="1">
        <v>1550</v>
      </c>
      <c r="F12" s="5">
        <v>43252</v>
      </c>
      <c r="G12" s="5">
        <v>45077</v>
      </c>
      <c r="H12" s="102">
        <f>+WS12</f>
        <v>42542.67</v>
      </c>
      <c r="I12" s="78">
        <f t="shared" si="25"/>
        <v>0.46384800318371211</v>
      </c>
      <c r="J12" t="s">
        <v>54</v>
      </c>
      <c r="K12" t="s">
        <v>61</v>
      </c>
      <c r="L12" t="s">
        <v>69</v>
      </c>
      <c r="M12" t="s">
        <v>55</v>
      </c>
      <c r="N12">
        <v>201306</v>
      </c>
      <c r="O12" t="s">
        <v>49</v>
      </c>
      <c r="P12" s="2">
        <v>1</v>
      </c>
      <c r="Q12" s="5">
        <v>43252</v>
      </c>
      <c r="R12" s="5">
        <v>45077</v>
      </c>
      <c r="S12">
        <v>48</v>
      </c>
      <c r="T12">
        <v>60</v>
      </c>
      <c r="U12">
        <v>4</v>
      </c>
      <c r="V12">
        <v>365</v>
      </c>
      <c r="Y12" s="3">
        <v>0.26</v>
      </c>
      <c r="Z12" s="4">
        <v>39</v>
      </c>
      <c r="AA12" s="18">
        <f>WQ12</f>
        <v>40642.519999999997</v>
      </c>
      <c r="AB12" s="2">
        <v>0.05</v>
      </c>
      <c r="AC12" t="s">
        <v>50</v>
      </c>
      <c r="AE12" s="2" t="s">
        <v>72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3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US12" s="15">
        <v>33436.699999999997</v>
      </c>
      <c r="UT12" s="10">
        <v>33436.699999999997</v>
      </c>
      <c r="UU12" s="10">
        <v>33436.699999999997</v>
      </c>
      <c r="UV12" s="10">
        <v>33436.699999999997</v>
      </c>
      <c r="UW12" s="10">
        <v>34999.97</v>
      </c>
      <c r="UX12" s="10">
        <v>34999.97</v>
      </c>
      <c r="UY12" s="10">
        <v>34999.97</v>
      </c>
      <c r="UZ12" s="10">
        <v>35108.54</v>
      </c>
      <c r="VA12" s="10">
        <v>35108.54</v>
      </c>
      <c r="VB12" s="10">
        <v>35108.54</v>
      </c>
      <c r="VC12" s="10">
        <v>35108.54</v>
      </c>
      <c r="VD12" s="10">
        <v>35108.54</v>
      </c>
      <c r="VE12" s="10">
        <v>35108.54</v>
      </c>
      <c r="VF12" s="10">
        <v>35108.54</v>
      </c>
      <c r="VG12" s="10">
        <v>35108.54</v>
      </c>
      <c r="VH12" s="10">
        <v>35108.54</v>
      </c>
      <c r="VI12" s="10">
        <v>36749.97</v>
      </c>
      <c r="VJ12" s="10">
        <v>36749.97</v>
      </c>
      <c r="VK12" s="10">
        <v>36749.97</v>
      </c>
      <c r="VL12" s="10">
        <v>36863.96</v>
      </c>
      <c r="VM12" s="10">
        <v>36863.96</v>
      </c>
      <c r="VN12" s="4">
        <v>36863.96</v>
      </c>
      <c r="VO12" s="10">
        <v>36863.96</v>
      </c>
      <c r="VP12" s="10">
        <v>36863.96</v>
      </c>
      <c r="VQ12" s="10">
        <v>36863.96</v>
      </c>
      <c r="VR12" s="4">
        <v>36863.96</v>
      </c>
      <c r="VS12" s="10">
        <v>36863.96</v>
      </c>
      <c r="VT12" s="10">
        <v>36863.96</v>
      </c>
      <c r="VU12" s="10">
        <v>38587.47</v>
      </c>
      <c r="VV12" s="10">
        <v>38587.47</v>
      </c>
      <c r="VW12" s="10">
        <v>38587.47</v>
      </c>
      <c r="VX12" s="10">
        <v>38707.17</v>
      </c>
      <c r="VY12" s="10">
        <v>38707.17</v>
      </c>
      <c r="VZ12" s="10">
        <v>38707.17</v>
      </c>
      <c r="WA12" s="4">
        <v>38707.17</v>
      </c>
      <c r="WB12" s="55">
        <v>38707.17</v>
      </c>
      <c r="WC12" s="10">
        <v>38707.17</v>
      </c>
      <c r="WD12" s="10">
        <v>38707.17</v>
      </c>
      <c r="WE12" s="10">
        <v>38707.17</v>
      </c>
      <c r="WF12" s="10">
        <v>38707.17</v>
      </c>
      <c r="WG12" s="10">
        <v>40516.85</v>
      </c>
      <c r="WH12" s="10">
        <v>40516.85</v>
      </c>
      <c r="WI12" s="26">
        <v>40516.85</v>
      </c>
      <c r="WJ12" s="10">
        <v>40642.519999999997</v>
      </c>
      <c r="WK12" s="10">
        <v>40642.519999999997</v>
      </c>
      <c r="WL12" s="10">
        <v>40642.519999999997</v>
      </c>
      <c r="WM12" s="10">
        <v>40642.519999999997</v>
      </c>
      <c r="WN12" s="10">
        <v>40642.519999999997</v>
      </c>
      <c r="WO12" s="10">
        <v>40642.519999999997</v>
      </c>
      <c r="WP12" s="10">
        <v>40642.519999999997</v>
      </c>
      <c r="WQ12" s="10">
        <v>40642.519999999997</v>
      </c>
      <c r="WR12" s="10">
        <v>40642.519999999997</v>
      </c>
      <c r="WS12" s="10">
        <v>42542.67</v>
      </c>
      <c r="WT12" s="10">
        <v>42542.67</v>
      </c>
      <c r="WU12" s="10">
        <v>42542.67</v>
      </c>
      <c r="WV12" s="10">
        <v>42674.64</v>
      </c>
      <c r="WW12" s="10">
        <v>42674.64</v>
      </c>
      <c r="WX12" s="10">
        <v>42674.64</v>
      </c>
      <c r="WY12" s="10">
        <v>42674.64</v>
      </c>
      <c r="WZ12" s="10">
        <v>42674.64</v>
      </c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</row>
    <row r="13" spans="1:919" hidden="1" x14ac:dyDescent="0.3">
      <c r="A13" t="s">
        <v>73</v>
      </c>
      <c r="B13" s="64" t="s">
        <v>74</v>
      </c>
      <c r="C13" t="s">
        <v>75</v>
      </c>
      <c r="D13" s="6">
        <v>106295</v>
      </c>
      <c r="F13" s="5">
        <v>29221</v>
      </c>
      <c r="G13" s="5">
        <v>32873</v>
      </c>
      <c r="H13" s="79">
        <f t="shared" si="31"/>
        <v>5869.7005885575609</v>
      </c>
      <c r="I13" s="78">
        <f t="shared" si="25"/>
        <v>0.66265023813623158</v>
      </c>
      <c r="J13" t="s">
        <v>54</v>
      </c>
      <c r="K13" t="s">
        <v>47</v>
      </c>
      <c r="L13" t="s">
        <v>52</v>
      </c>
      <c r="M13" t="s">
        <v>48</v>
      </c>
      <c r="N13" s="65" t="s">
        <v>76</v>
      </c>
      <c r="O13" t="s">
        <v>64</v>
      </c>
      <c r="P13" s="13">
        <v>1</v>
      </c>
      <c r="Q13" s="5">
        <f>F13</f>
        <v>29221</v>
      </c>
      <c r="R13" s="5">
        <f>G13</f>
        <v>32873</v>
      </c>
      <c r="S13">
        <v>120</v>
      </c>
      <c r="T13">
        <v>120</v>
      </c>
      <c r="U13">
        <v>5</v>
      </c>
      <c r="V13">
        <v>365</v>
      </c>
      <c r="Y13" s="3">
        <f>AA13*12/D13</f>
        <v>8.5375605625852585E-2</v>
      </c>
      <c r="AA13" s="18">
        <f>9075/12</f>
        <v>756.25</v>
      </c>
      <c r="AB13" s="2">
        <v>0.05</v>
      </c>
      <c r="AC13" t="s">
        <v>50</v>
      </c>
      <c r="CZ13" s="18">
        <f>AA13</f>
        <v>756.25</v>
      </c>
      <c r="DA13" s="18">
        <f t="shared" ref="DA13:DK13" si="97">CZ13</f>
        <v>756.25</v>
      </c>
      <c r="DB13" s="18">
        <f t="shared" si="97"/>
        <v>756.25</v>
      </c>
      <c r="DC13" s="18">
        <f t="shared" si="97"/>
        <v>756.25</v>
      </c>
      <c r="DD13" s="18">
        <f t="shared" si="97"/>
        <v>756.25</v>
      </c>
      <c r="DE13" s="18">
        <f t="shared" si="97"/>
        <v>756.25</v>
      </c>
      <c r="DF13" s="18">
        <f t="shared" si="97"/>
        <v>756.25</v>
      </c>
      <c r="DG13" s="18">
        <f t="shared" si="97"/>
        <v>756.25</v>
      </c>
      <c r="DH13" s="18">
        <f t="shared" si="97"/>
        <v>756.25</v>
      </c>
      <c r="DI13" s="18">
        <f t="shared" si="97"/>
        <v>756.25</v>
      </c>
      <c r="DJ13" s="18">
        <f t="shared" si="97"/>
        <v>756.25</v>
      </c>
      <c r="DK13" s="18">
        <f t="shared" si="97"/>
        <v>756.25</v>
      </c>
      <c r="DL13" s="18">
        <f>DK13*1.05</f>
        <v>794.0625</v>
      </c>
      <c r="DM13" s="18">
        <f t="shared" ref="DM13:DW13" si="98">DL13</f>
        <v>794.0625</v>
      </c>
      <c r="DN13" s="18">
        <f t="shared" si="98"/>
        <v>794.0625</v>
      </c>
      <c r="DO13" s="18">
        <f t="shared" si="98"/>
        <v>794.0625</v>
      </c>
      <c r="DP13" s="18">
        <f t="shared" si="98"/>
        <v>794.0625</v>
      </c>
      <c r="DQ13" s="18">
        <f t="shared" si="98"/>
        <v>794.0625</v>
      </c>
      <c r="DR13" s="18">
        <f t="shared" si="98"/>
        <v>794.0625</v>
      </c>
      <c r="DS13" s="18">
        <f t="shared" si="98"/>
        <v>794.0625</v>
      </c>
      <c r="DT13" s="18">
        <f t="shared" si="98"/>
        <v>794.0625</v>
      </c>
      <c r="DU13" s="18">
        <f t="shared" si="98"/>
        <v>794.0625</v>
      </c>
      <c r="DV13" s="18">
        <f t="shared" si="98"/>
        <v>794.0625</v>
      </c>
      <c r="DW13" s="18">
        <f t="shared" si="98"/>
        <v>794.0625</v>
      </c>
      <c r="DX13" s="18">
        <f>DW13*1.05</f>
        <v>833.765625</v>
      </c>
      <c r="DY13" s="18">
        <f t="shared" ref="DY13:EI13" si="99">DX13</f>
        <v>833.765625</v>
      </c>
      <c r="DZ13" s="18">
        <f t="shared" si="99"/>
        <v>833.765625</v>
      </c>
      <c r="EA13" s="18">
        <f t="shared" si="99"/>
        <v>833.765625</v>
      </c>
      <c r="EB13" s="18">
        <f t="shared" si="99"/>
        <v>833.765625</v>
      </c>
      <c r="EC13" s="18">
        <f t="shared" si="99"/>
        <v>833.765625</v>
      </c>
      <c r="ED13" s="18">
        <f t="shared" si="99"/>
        <v>833.765625</v>
      </c>
      <c r="EE13" s="18">
        <f t="shared" si="99"/>
        <v>833.765625</v>
      </c>
      <c r="EF13" s="18">
        <f t="shared" si="99"/>
        <v>833.765625</v>
      </c>
      <c r="EG13" s="18">
        <f t="shared" si="99"/>
        <v>833.765625</v>
      </c>
      <c r="EH13" s="18">
        <f t="shared" si="99"/>
        <v>833.765625</v>
      </c>
      <c r="EI13" s="18">
        <f t="shared" si="99"/>
        <v>833.765625</v>
      </c>
      <c r="EJ13" s="18">
        <f>EI13*1.05</f>
        <v>875.45390625000005</v>
      </c>
      <c r="EK13" s="18">
        <f t="shared" ref="EK13:EU13" si="100">EJ13</f>
        <v>875.45390625000005</v>
      </c>
      <c r="EL13" s="18">
        <f t="shared" si="100"/>
        <v>875.45390625000005</v>
      </c>
      <c r="EM13" s="18">
        <f t="shared" si="100"/>
        <v>875.45390625000005</v>
      </c>
      <c r="EN13" s="18">
        <f t="shared" si="100"/>
        <v>875.45390625000005</v>
      </c>
      <c r="EO13" s="18">
        <f t="shared" si="100"/>
        <v>875.45390625000005</v>
      </c>
      <c r="EP13" s="18">
        <f t="shared" si="100"/>
        <v>875.45390625000005</v>
      </c>
      <c r="EQ13" s="18">
        <f t="shared" si="100"/>
        <v>875.45390625000005</v>
      </c>
      <c r="ER13" s="18">
        <f t="shared" si="100"/>
        <v>875.45390625000005</v>
      </c>
      <c r="ES13" s="18">
        <f t="shared" si="100"/>
        <v>875.45390625000005</v>
      </c>
      <c r="ET13" s="18">
        <f t="shared" si="100"/>
        <v>875.45390625000005</v>
      </c>
      <c r="EU13" s="18">
        <f t="shared" si="100"/>
        <v>875.45390625000005</v>
      </c>
      <c r="EV13" s="18">
        <f>EU13*1.05</f>
        <v>919.22660156250004</v>
      </c>
      <c r="EW13" s="18">
        <f t="shared" ref="EW13:FG13" si="101">EV13</f>
        <v>919.22660156250004</v>
      </c>
      <c r="EX13" s="18">
        <f t="shared" si="101"/>
        <v>919.22660156250004</v>
      </c>
      <c r="EY13" s="18">
        <f t="shared" si="101"/>
        <v>919.22660156250004</v>
      </c>
      <c r="EZ13" s="18">
        <f t="shared" si="101"/>
        <v>919.22660156250004</v>
      </c>
      <c r="FA13" s="18">
        <f t="shared" si="101"/>
        <v>919.22660156250004</v>
      </c>
      <c r="FB13" s="18">
        <f t="shared" si="101"/>
        <v>919.22660156250004</v>
      </c>
      <c r="FC13" s="18">
        <f t="shared" si="101"/>
        <v>919.22660156250004</v>
      </c>
      <c r="FD13" s="18">
        <f t="shared" si="101"/>
        <v>919.22660156250004</v>
      </c>
      <c r="FE13" s="18">
        <f t="shared" si="101"/>
        <v>919.22660156250004</v>
      </c>
      <c r="FF13" s="18">
        <f t="shared" si="101"/>
        <v>919.22660156250004</v>
      </c>
      <c r="FG13" s="18">
        <f t="shared" si="101"/>
        <v>919.22660156250004</v>
      </c>
      <c r="FH13" s="18">
        <f>FG13*1.05</f>
        <v>965.18793164062504</v>
      </c>
      <c r="FI13" s="18">
        <f t="shared" ref="FI13:FS13" si="102">FH13</f>
        <v>965.18793164062504</v>
      </c>
      <c r="FJ13" s="18">
        <f t="shared" si="102"/>
        <v>965.18793164062504</v>
      </c>
      <c r="FK13" s="18">
        <f t="shared" si="102"/>
        <v>965.18793164062504</v>
      </c>
      <c r="FL13" s="18">
        <f t="shared" si="102"/>
        <v>965.18793164062504</v>
      </c>
      <c r="FM13" s="18">
        <f t="shared" si="102"/>
        <v>965.18793164062504</v>
      </c>
      <c r="FN13" s="18">
        <f t="shared" si="102"/>
        <v>965.18793164062504</v>
      </c>
      <c r="FO13" s="18">
        <f t="shared" si="102"/>
        <v>965.18793164062504</v>
      </c>
      <c r="FP13" s="18">
        <f t="shared" si="102"/>
        <v>965.18793164062504</v>
      </c>
      <c r="FQ13" s="18">
        <f t="shared" si="102"/>
        <v>965.18793164062504</v>
      </c>
      <c r="FR13" s="18">
        <f t="shared" si="102"/>
        <v>965.18793164062504</v>
      </c>
      <c r="FS13" s="18">
        <f t="shared" si="102"/>
        <v>965.18793164062504</v>
      </c>
      <c r="FT13" s="18">
        <f>FS13*1.05</f>
        <v>1013.4473282226563</v>
      </c>
      <c r="FU13" s="18">
        <f t="shared" ref="FU13:GE13" si="103">FT13</f>
        <v>1013.4473282226563</v>
      </c>
      <c r="FV13" s="18">
        <f t="shared" si="103"/>
        <v>1013.4473282226563</v>
      </c>
      <c r="FW13" s="18">
        <f t="shared" si="103"/>
        <v>1013.4473282226563</v>
      </c>
      <c r="FX13" s="18">
        <f t="shared" si="103"/>
        <v>1013.4473282226563</v>
      </c>
      <c r="FY13" s="18">
        <f t="shared" si="103"/>
        <v>1013.4473282226563</v>
      </c>
      <c r="FZ13" s="18">
        <f t="shared" si="103"/>
        <v>1013.4473282226563</v>
      </c>
      <c r="GA13" s="18">
        <f t="shared" si="103"/>
        <v>1013.4473282226563</v>
      </c>
      <c r="GB13" s="18">
        <f t="shared" si="103"/>
        <v>1013.4473282226563</v>
      </c>
      <c r="GC13" s="18">
        <f t="shared" si="103"/>
        <v>1013.4473282226563</v>
      </c>
      <c r="GD13" s="18">
        <f t="shared" si="103"/>
        <v>1013.4473282226563</v>
      </c>
      <c r="GE13" s="18">
        <f t="shared" si="103"/>
        <v>1013.4473282226563</v>
      </c>
      <c r="GF13" s="18">
        <f>GE13*1.05</f>
        <v>1064.1196946337891</v>
      </c>
      <c r="GG13" s="18">
        <f t="shared" ref="GG13:GQ13" si="104">GF13</f>
        <v>1064.1196946337891</v>
      </c>
      <c r="GH13" s="18">
        <f t="shared" si="104"/>
        <v>1064.1196946337891</v>
      </c>
      <c r="GI13" s="18">
        <f t="shared" si="104"/>
        <v>1064.1196946337891</v>
      </c>
      <c r="GJ13" s="18">
        <f t="shared" si="104"/>
        <v>1064.1196946337891</v>
      </c>
      <c r="GK13" s="18">
        <f t="shared" si="104"/>
        <v>1064.1196946337891</v>
      </c>
      <c r="GL13" s="18">
        <f t="shared" si="104"/>
        <v>1064.1196946337891</v>
      </c>
      <c r="GM13" s="18">
        <f t="shared" si="104"/>
        <v>1064.1196946337891</v>
      </c>
      <c r="GN13" s="18">
        <f t="shared" si="104"/>
        <v>1064.1196946337891</v>
      </c>
      <c r="GO13" s="18">
        <f t="shared" si="104"/>
        <v>1064.1196946337891</v>
      </c>
      <c r="GP13" s="18">
        <f t="shared" si="104"/>
        <v>1064.1196946337891</v>
      </c>
      <c r="GQ13" s="18">
        <f t="shared" si="104"/>
        <v>1064.1196946337891</v>
      </c>
      <c r="GR13" s="18">
        <f>GQ13*1.05</f>
        <v>1117.3256793654787</v>
      </c>
      <c r="GS13" s="18">
        <f t="shared" ref="GS13:HC13" si="105">GR13</f>
        <v>1117.3256793654787</v>
      </c>
      <c r="GT13" s="18">
        <f t="shared" si="105"/>
        <v>1117.3256793654787</v>
      </c>
      <c r="GU13" s="18">
        <f t="shared" si="105"/>
        <v>1117.3256793654787</v>
      </c>
      <c r="GV13" s="18">
        <f t="shared" si="105"/>
        <v>1117.3256793654787</v>
      </c>
      <c r="GW13" s="18">
        <f t="shared" si="105"/>
        <v>1117.3256793654787</v>
      </c>
      <c r="GX13" s="18">
        <f t="shared" si="105"/>
        <v>1117.3256793654787</v>
      </c>
      <c r="GY13" s="18">
        <f t="shared" si="105"/>
        <v>1117.3256793654787</v>
      </c>
      <c r="GZ13" s="18">
        <f t="shared" si="105"/>
        <v>1117.3256793654787</v>
      </c>
      <c r="HA13" s="18">
        <f t="shared" si="105"/>
        <v>1117.3256793654787</v>
      </c>
      <c r="HB13" s="18">
        <f t="shared" si="105"/>
        <v>1117.3256793654787</v>
      </c>
      <c r="HC13" s="18">
        <f t="shared" si="105"/>
        <v>1117.3256793654787</v>
      </c>
      <c r="HD13" s="18">
        <f>HC13*1.05</f>
        <v>1173.1919633337527</v>
      </c>
      <c r="HE13" s="18">
        <f t="shared" ref="HE13:HO13" si="106">HD13</f>
        <v>1173.1919633337527</v>
      </c>
      <c r="HF13" s="18">
        <f t="shared" si="106"/>
        <v>1173.1919633337527</v>
      </c>
      <c r="HG13" s="18">
        <f t="shared" si="106"/>
        <v>1173.1919633337527</v>
      </c>
      <c r="HH13" s="18">
        <f t="shared" si="106"/>
        <v>1173.1919633337527</v>
      </c>
      <c r="HI13" s="18">
        <f t="shared" si="106"/>
        <v>1173.1919633337527</v>
      </c>
      <c r="HJ13" s="18">
        <f t="shared" si="106"/>
        <v>1173.1919633337527</v>
      </c>
      <c r="HK13" s="18">
        <f t="shared" si="106"/>
        <v>1173.1919633337527</v>
      </c>
      <c r="HL13" s="18">
        <f t="shared" si="106"/>
        <v>1173.1919633337527</v>
      </c>
      <c r="HM13" s="18">
        <f t="shared" si="106"/>
        <v>1173.1919633337527</v>
      </c>
      <c r="HN13" s="18">
        <f t="shared" si="106"/>
        <v>1173.1919633337527</v>
      </c>
      <c r="HO13" s="18">
        <f t="shared" si="106"/>
        <v>1173.1919633337527</v>
      </c>
      <c r="HP13" s="19">
        <f t="shared" ref="HP13:IU13" si="107">HP14</f>
        <v>1231.8515615004403</v>
      </c>
      <c r="HQ13" s="18">
        <f t="shared" si="107"/>
        <v>1231.8515615004403</v>
      </c>
      <c r="HR13" s="18">
        <f t="shared" si="107"/>
        <v>1231.8515615004403</v>
      </c>
      <c r="HS13" s="18">
        <f t="shared" si="107"/>
        <v>1231.8515615004403</v>
      </c>
      <c r="HT13" s="18">
        <f t="shared" si="107"/>
        <v>1231.8515615004403</v>
      </c>
      <c r="HU13" s="18">
        <f t="shared" si="107"/>
        <v>1231.8515615004403</v>
      </c>
      <c r="HV13" s="18">
        <f t="shared" si="107"/>
        <v>1231.8515615004403</v>
      </c>
      <c r="HW13" s="18">
        <f t="shared" si="107"/>
        <v>1231.8515615004403</v>
      </c>
      <c r="HX13" s="18">
        <f t="shared" si="107"/>
        <v>1231.8515615004403</v>
      </c>
      <c r="HY13" s="18">
        <f t="shared" si="107"/>
        <v>1231.8515615004403</v>
      </c>
      <c r="HZ13" s="18">
        <f t="shared" si="107"/>
        <v>1231.8515615004403</v>
      </c>
      <c r="IA13" s="18">
        <f t="shared" si="107"/>
        <v>1231.8515615004403</v>
      </c>
      <c r="IB13" s="18">
        <f t="shared" si="107"/>
        <v>1293.4441395754625</v>
      </c>
      <c r="IC13" s="18">
        <f t="shared" si="107"/>
        <v>1293.4441395754625</v>
      </c>
      <c r="ID13" s="18">
        <f t="shared" si="107"/>
        <v>1293.4441395754625</v>
      </c>
      <c r="IE13" s="18">
        <f t="shared" si="107"/>
        <v>1293.4441395754625</v>
      </c>
      <c r="IF13" s="18">
        <f t="shared" si="107"/>
        <v>1293.4441395754625</v>
      </c>
      <c r="IG13" s="18">
        <f t="shared" si="107"/>
        <v>1293.4441395754625</v>
      </c>
      <c r="IH13" s="18">
        <f t="shared" si="107"/>
        <v>1293.4441395754625</v>
      </c>
      <c r="II13" s="18">
        <f t="shared" si="107"/>
        <v>1293.4441395754625</v>
      </c>
      <c r="IJ13" s="18">
        <f t="shared" si="107"/>
        <v>1293.4441395754625</v>
      </c>
      <c r="IK13" s="18">
        <f t="shared" si="107"/>
        <v>1293.4441395754625</v>
      </c>
      <c r="IL13" s="18">
        <f t="shared" si="107"/>
        <v>1293.4441395754625</v>
      </c>
      <c r="IM13" s="18">
        <f t="shared" si="107"/>
        <v>1293.4441395754625</v>
      </c>
      <c r="IN13" s="18">
        <f t="shared" si="107"/>
        <v>1358.1163465542356</v>
      </c>
      <c r="IO13" s="18">
        <f t="shared" si="107"/>
        <v>1358.1163465542356</v>
      </c>
      <c r="IP13" s="18">
        <f t="shared" si="107"/>
        <v>1358.1163465542356</v>
      </c>
      <c r="IQ13" s="18">
        <f t="shared" si="107"/>
        <v>1358.1163465542356</v>
      </c>
      <c r="IR13" s="18">
        <f t="shared" si="107"/>
        <v>1358.1163465542356</v>
      </c>
      <c r="IS13" s="18">
        <f t="shared" si="107"/>
        <v>1358.1163465542356</v>
      </c>
      <c r="IT13" s="18">
        <f t="shared" si="107"/>
        <v>1358.1163465542356</v>
      </c>
      <c r="IU13" s="18">
        <f t="shared" si="107"/>
        <v>1358.1163465542356</v>
      </c>
      <c r="IV13" s="18">
        <f t="shared" ref="IV13:KA13" si="108">IV14</f>
        <v>1358.1163465542356</v>
      </c>
      <c r="IW13" s="18">
        <f t="shared" si="108"/>
        <v>1358.1163465542356</v>
      </c>
      <c r="IX13" s="18">
        <f t="shared" si="108"/>
        <v>1358.1163465542356</v>
      </c>
      <c r="IY13" s="18">
        <f t="shared" si="108"/>
        <v>1358.1163465542356</v>
      </c>
      <c r="IZ13" s="18">
        <f t="shared" si="108"/>
        <v>1426.0221638819476</v>
      </c>
      <c r="JA13" s="18">
        <f t="shared" si="108"/>
        <v>1426.0221638819476</v>
      </c>
      <c r="JB13" s="18">
        <f t="shared" si="108"/>
        <v>1426.0221638819476</v>
      </c>
      <c r="JC13" s="18">
        <f t="shared" si="108"/>
        <v>1426.0221638819476</v>
      </c>
      <c r="JD13" s="18">
        <f t="shared" si="108"/>
        <v>1426.0221638819476</v>
      </c>
      <c r="JE13" s="18">
        <f t="shared" si="108"/>
        <v>1426.0221638819476</v>
      </c>
      <c r="JF13" s="18">
        <f t="shared" si="108"/>
        <v>1426.0221638819476</v>
      </c>
      <c r="JG13" s="18">
        <f t="shared" si="108"/>
        <v>1426.0221638819476</v>
      </c>
      <c r="JH13" s="18">
        <f t="shared" si="108"/>
        <v>1426.0221638819476</v>
      </c>
      <c r="JI13" s="18">
        <f t="shared" si="108"/>
        <v>1426.0221638819476</v>
      </c>
      <c r="JJ13" s="18">
        <f t="shared" si="108"/>
        <v>1426.0221638819476</v>
      </c>
      <c r="JK13" s="18">
        <f t="shared" si="108"/>
        <v>1426.0221638819476</v>
      </c>
      <c r="JL13" s="18">
        <f t="shared" si="108"/>
        <v>1497.323272076045</v>
      </c>
      <c r="JM13" s="18">
        <f t="shared" si="108"/>
        <v>1497.323272076045</v>
      </c>
      <c r="JN13" s="18">
        <f t="shared" si="108"/>
        <v>1497.323272076045</v>
      </c>
      <c r="JO13" s="18">
        <f t="shared" si="108"/>
        <v>1497.323272076045</v>
      </c>
      <c r="JP13" s="18">
        <f t="shared" si="108"/>
        <v>1497.323272076045</v>
      </c>
      <c r="JQ13" s="18">
        <f t="shared" si="108"/>
        <v>1497.323272076045</v>
      </c>
      <c r="JR13" s="18">
        <f t="shared" si="108"/>
        <v>1497.323272076045</v>
      </c>
      <c r="JS13" s="18">
        <f t="shared" si="108"/>
        <v>1497.323272076045</v>
      </c>
      <c r="JT13" s="18">
        <f t="shared" si="108"/>
        <v>1497.323272076045</v>
      </c>
      <c r="JU13" s="18">
        <f t="shared" si="108"/>
        <v>1497.323272076045</v>
      </c>
      <c r="JV13" s="18">
        <f t="shared" si="108"/>
        <v>1497.323272076045</v>
      </c>
      <c r="JW13" s="18">
        <f t="shared" si="108"/>
        <v>1497.323272076045</v>
      </c>
      <c r="JX13" s="18">
        <f t="shared" si="108"/>
        <v>1572.1894356798473</v>
      </c>
      <c r="JY13" s="18">
        <f t="shared" si="108"/>
        <v>1572.1894356798473</v>
      </c>
      <c r="JZ13" s="18">
        <f t="shared" si="108"/>
        <v>1572.1894356798473</v>
      </c>
      <c r="KA13" s="18">
        <f t="shared" si="108"/>
        <v>1572.1894356798473</v>
      </c>
      <c r="KB13" s="18">
        <f t="shared" ref="KB13:LG13" si="109">KB14</f>
        <v>1572.1894356798473</v>
      </c>
      <c r="KC13" s="18">
        <f t="shared" si="109"/>
        <v>1572.1894356798473</v>
      </c>
      <c r="KD13" s="18">
        <f t="shared" si="109"/>
        <v>1572.1894356798473</v>
      </c>
      <c r="KE13" s="18">
        <f t="shared" si="109"/>
        <v>1572.1894356798473</v>
      </c>
      <c r="KF13" s="18">
        <f t="shared" si="109"/>
        <v>1572.1894356798473</v>
      </c>
      <c r="KG13" s="18">
        <f t="shared" si="109"/>
        <v>1572.1894356798473</v>
      </c>
      <c r="KH13" s="18">
        <f t="shared" si="109"/>
        <v>1572.1894356798473</v>
      </c>
      <c r="KI13" s="18">
        <f t="shared" si="109"/>
        <v>1572.1894356798473</v>
      </c>
      <c r="KJ13" s="18">
        <f t="shared" si="109"/>
        <v>1650.7989074638397</v>
      </c>
      <c r="KK13" s="18">
        <f t="shared" si="109"/>
        <v>1650.7989074638397</v>
      </c>
      <c r="KL13" s="18">
        <f t="shared" si="109"/>
        <v>1650.7989074638397</v>
      </c>
      <c r="KM13" s="18">
        <f t="shared" si="109"/>
        <v>1650.7989074638397</v>
      </c>
      <c r="KN13" s="18">
        <f t="shared" si="109"/>
        <v>1650.7989074638397</v>
      </c>
      <c r="KO13" s="18">
        <f t="shared" si="109"/>
        <v>1650.7989074638397</v>
      </c>
      <c r="KP13" s="18">
        <f t="shared" si="109"/>
        <v>1650.7989074638397</v>
      </c>
      <c r="KQ13" s="18">
        <f t="shared" si="109"/>
        <v>1650.7989074638397</v>
      </c>
      <c r="KR13" s="18">
        <f t="shared" si="109"/>
        <v>1650.7989074638397</v>
      </c>
      <c r="KS13" s="18">
        <f t="shared" si="109"/>
        <v>1650.7989074638397</v>
      </c>
      <c r="KT13" s="18">
        <f t="shared" si="109"/>
        <v>1650.7989074638397</v>
      </c>
      <c r="KU13" s="18">
        <f t="shared" si="109"/>
        <v>1650.7989074638397</v>
      </c>
      <c r="KV13" s="18">
        <f t="shared" si="109"/>
        <v>1733.3388528370317</v>
      </c>
      <c r="KW13" s="18">
        <f t="shared" si="109"/>
        <v>1733.3388528370317</v>
      </c>
      <c r="KX13" s="18">
        <f t="shared" si="109"/>
        <v>1733.3388528370317</v>
      </c>
      <c r="KY13" s="18">
        <f t="shared" si="109"/>
        <v>1733.3388528370317</v>
      </c>
      <c r="KZ13" s="18">
        <f t="shared" si="109"/>
        <v>1733.3388528370317</v>
      </c>
      <c r="LA13" s="18">
        <f t="shared" si="109"/>
        <v>1733.3388528370317</v>
      </c>
      <c r="LB13" s="18">
        <f t="shared" si="109"/>
        <v>1733.3388528370317</v>
      </c>
      <c r="LC13" s="18">
        <f t="shared" si="109"/>
        <v>1733.3388528370317</v>
      </c>
      <c r="LD13" s="18">
        <f t="shared" si="109"/>
        <v>1733.3388528370317</v>
      </c>
      <c r="LE13" s="18">
        <f t="shared" si="109"/>
        <v>1733.3388528370317</v>
      </c>
      <c r="LF13" s="18">
        <f t="shared" si="109"/>
        <v>1733.3388528370317</v>
      </c>
      <c r="LG13" s="18">
        <f t="shared" si="109"/>
        <v>1733.3388528370317</v>
      </c>
      <c r="LH13" s="18">
        <f t="shared" ref="LH13:ME13" si="110">LH14</f>
        <v>1820.0057954788833</v>
      </c>
      <c r="LI13" s="18">
        <f t="shared" si="110"/>
        <v>1820.0057954788833</v>
      </c>
      <c r="LJ13" s="18">
        <f t="shared" si="110"/>
        <v>1820.0057954788833</v>
      </c>
      <c r="LK13" s="18">
        <f t="shared" si="110"/>
        <v>1820.0057954788833</v>
      </c>
      <c r="LL13" s="18">
        <f t="shared" si="110"/>
        <v>1820.0057954788833</v>
      </c>
      <c r="LM13" s="18">
        <f t="shared" si="110"/>
        <v>1820.0057954788833</v>
      </c>
      <c r="LN13" s="18">
        <f t="shared" si="110"/>
        <v>1820.0057954788833</v>
      </c>
      <c r="LO13" s="18">
        <f t="shared" si="110"/>
        <v>1820.0057954788833</v>
      </c>
      <c r="LP13" s="18">
        <f t="shared" si="110"/>
        <v>1820.0057954788833</v>
      </c>
      <c r="LQ13" s="18">
        <f t="shared" si="110"/>
        <v>1820.0057954788833</v>
      </c>
      <c r="LR13" s="18">
        <f t="shared" si="110"/>
        <v>1820.0057954788833</v>
      </c>
      <c r="LS13" s="18">
        <f t="shared" si="110"/>
        <v>1820.0057954788833</v>
      </c>
      <c r="LT13" s="18">
        <f t="shared" si="110"/>
        <v>1911.0060852528277</v>
      </c>
      <c r="LU13" s="18">
        <f t="shared" si="110"/>
        <v>1911.0060852528277</v>
      </c>
      <c r="LV13" s="18">
        <f t="shared" si="110"/>
        <v>1911.0060852528277</v>
      </c>
      <c r="LW13" s="18">
        <f t="shared" si="110"/>
        <v>1911.0060852528277</v>
      </c>
      <c r="LX13" s="18">
        <f t="shared" si="110"/>
        <v>1911.0060852528277</v>
      </c>
      <c r="LY13" s="18">
        <f t="shared" si="110"/>
        <v>1911.0060852528277</v>
      </c>
      <c r="LZ13" s="18">
        <f t="shared" si="110"/>
        <v>1911.0060852528277</v>
      </c>
      <c r="MA13" s="18">
        <f t="shared" si="110"/>
        <v>1911.0060852528277</v>
      </c>
      <c r="MB13" s="18">
        <f t="shared" si="110"/>
        <v>1911.0060852528277</v>
      </c>
      <c r="MC13" s="18">
        <f t="shared" si="110"/>
        <v>1911.0060852528277</v>
      </c>
      <c r="MD13" s="18">
        <f t="shared" si="110"/>
        <v>1911.0060852528277</v>
      </c>
      <c r="ME13" s="18">
        <f t="shared" si="110"/>
        <v>1911.0060852528277</v>
      </c>
      <c r="MF13" s="18">
        <f t="shared" ref="MF13:NK13" si="111">MF15</f>
        <v>2006.5563895154692</v>
      </c>
      <c r="MG13" s="18">
        <f t="shared" si="111"/>
        <v>2006.5563895154692</v>
      </c>
      <c r="MH13" s="18">
        <f t="shared" si="111"/>
        <v>2006.5563895154692</v>
      </c>
      <c r="MI13" s="18">
        <f t="shared" si="111"/>
        <v>2006.5563895154692</v>
      </c>
      <c r="MJ13" s="18">
        <f t="shared" si="111"/>
        <v>2006.5563895154692</v>
      </c>
      <c r="MK13" s="18">
        <f t="shared" si="111"/>
        <v>2006.5563895154692</v>
      </c>
      <c r="ML13" s="18">
        <f t="shared" si="111"/>
        <v>2006.5563895154692</v>
      </c>
      <c r="MM13" s="18">
        <f t="shared" si="111"/>
        <v>2006.5563895154692</v>
      </c>
      <c r="MN13" s="18">
        <f t="shared" si="111"/>
        <v>2006.5563895154692</v>
      </c>
      <c r="MO13" s="18">
        <f t="shared" si="111"/>
        <v>2006.5563895154692</v>
      </c>
      <c r="MP13" s="18">
        <f t="shared" si="111"/>
        <v>2006.5563895154692</v>
      </c>
      <c r="MQ13" s="18">
        <f t="shared" si="111"/>
        <v>2006.5563895154692</v>
      </c>
      <c r="MR13" s="18">
        <f t="shared" si="111"/>
        <v>2106.8842089912428</v>
      </c>
      <c r="MS13" s="18">
        <f t="shared" si="111"/>
        <v>2106.8842089912428</v>
      </c>
      <c r="MT13" s="18">
        <f t="shared" si="111"/>
        <v>2106.8842089912428</v>
      </c>
      <c r="MU13" s="18">
        <f t="shared" si="111"/>
        <v>2106.8842089912428</v>
      </c>
      <c r="MV13" s="18">
        <f t="shared" si="111"/>
        <v>2106.8842089912428</v>
      </c>
      <c r="MW13" s="18">
        <f t="shared" si="111"/>
        <v>2106.8842089912428</v>
      </c>
      <c r="MX13" s="18">
        <f t="shared" si="111"/>
        <v>2106.8842089912428</v>
      </c>
      <c r="MY13" s="18">
        <f t="shared" si="111"/>
        <v>2106.8842089912428</v>
      </c>
      <c r="MZ13" s="18">
        <f t="shared" si="111"/>
        <v>2106.8842089912428</v>
      </c>
      <c r="NA13" s="18">
        <f t="shared" si="111"/>
        <v>2106.8842089912428</v>
      </c>
      <c r="NB13" s="18">
        <f t="shared" si="111"/>
        <v>2106.8842089912428</v>
      </c>
      <c r="NC13" s="18">
        <f t="shared" si="111"/>
        <v>2106.8842089912428</v>
      </c>
      <c r="ND13" s="18">
        <f t="shared" si="111"/>
        <v>2212.2284194408048</v>
      </c>
      <c r="NE13" s="18">
        <f t="shared" si="111"/>
        <v>2212.2284194408048</v>
      </c>
      <c r="NF13" s="18">
        <f t="shared" si="111"/>
        <v>2212.2284194408048</v>
      </c>
      <c r="NG13" s="18">
        <f t="shared" si="111"/>
        <v>2212.2284194408048</v>
      </c>
      <c r="NH13" s="18">
        <f t="shared" si="111"/>
        <v>2212.2284194408048</v>
      </c>
      <c r="NI13" s="18">
        <f t="shared" si="111"/>
        <v>2212.2284194408048</v>
      </c>
      <c r="NJ13" s="18">
        <f t="shared" si="111"/>
        <v>2212.2284194408048</v>
      </c>
      <c r="NK13" s="18">
        <f t="shared" si="111"/>
        <v>2212.2284194408048</v>
      </c>
      <c r="NL13" s="18">
        <f t="shared" ref="NL13:OQ13" si="112">NL15</f>
        <v>2212.2284194408048</v>
      </c>
      <c r="NM13" s="18">
        <f t="shared" si="112"/>
        <v>2212.2284194408048</v>
      </c>
      <c r="NN13" s="18">
        <f t="shared" si="112"/>
        <v>2212.2284194408048</v>
      </c>
      <c r="NO13" s="18">
        <f t="shared" si="112"/>
        <v>2212.2284194408048</v>
      </c>
      <c r="NP13" s="18">
        <f t="shared" si="112"/>
        <v>2322.8398404128452</v>
      </c>
      <c r="NQ13" s="18">
        <f t="shared" si="112"/>
        <v>2322.8398404128452</v>
      </c>
      <c r="NR13" s="18">
        <f t="shared" si="112"/>
        <v>2322.8398404128452</v>
      </c>
      <c r="NS13" s="18">
        <f t="shared" si="112"/>
        <v>2322.8398404128452</v>
      </c>
      <c r="NT13" s="18">
        <f t="shared" si="112"/>
        <v>2322.8398404128452</v>
      </c>
      <c r="NU13" s="18">
        <f t="shared" si="112"/>
        <v>2322.8398404128452</v>
      </c>
      <c r="NV13" s="18">
        <f t="shared" si="112"/>
        <v>2322.8398404128452</v>
      </c>
      <c r="NW13" s="18">
        <f t="shared" si="112"/>
        <v>2322.8398404128452</v>
      </c>
      <c r="NX13" s="18">
        <f t="shared" si="112"/>
        <v>2322.8398404128452</v>
      </c>
      <c r="NY13" s="18">
        <f t="shared" si="112"/>
        <v>2322.8398404128452</v>
      </c>
      <c r="NZ13" s="18">
        <f t="shared" si="112"/>
        <v>2322.8398404128452</v>
      </c>
      <c r="OA13" s="18">
        <f t="shared" si="112"/>
        <v>2322.8398404128452</v>
      </c>
      <c r="OB13" s="18">
        <f t="shared" si="112"/>
        <v>2438.9818324334874</v>
      </c>
      <c r="OC13" s="18">
        <f t="shared" si="112"/>
        <v>2438.9818324334874</v>
      </c>
      <c r="OD13" s="18">
        <f t="shared" si="112"/>
        <v>2438.9818324334874</v>
      </c>
      <c r="OE13" s="18">
        <f t="shared" si="112"/>
        <v>2438.9818324334874</v>
      </c>
      <c r="OF13" s="18">
        <f t="shared" si="112"/>
        <v>2438.9818324334874</v>
      </c>
      <c r="OG13" s="18">
        <f t="shared" si="112"/>
        <v>2438.9818324334874</v>
      </c>
      <c r="OH13" s="18">
        <f t="shared" si="112"/>
        <v>2438.9818324334874</v>
      </c>
      <c r="OI13" s="18">
        <f t="shared" si="112"/>
        <v>2438.9818324334874</v>
      </c>
      <c r="OJ13" s="18">
        <f t="shared" si="112"/>
        <v>2438.9818324334874</v>
      </c>
      <c r="OK13" s="18">
        <f t="shared" si="112"/>
        <v>2438.9818324334874</v>
      </c>
      <c r="OL13" s="18">
        <f t="shared" si="112"/>
        <v>2438.9818324334874</v>
      </c>
      <c r="OM13" s="18">
        <f t="shared" si="112"/>
        <v>2438.9818324334874</v>
      </c>
      <c r="ON13" s="18">
        <f t="shared" si="112"/>
        <v>2560.930924055162</v>
      </c>
      <c r="OO13" s="18">
        <f t="shared" si="112"/>
        <v>2560.930924055162</v>
      </c>
      <c r="OP13" s="18">
        <f t="shared" si="112"/>
        <v>2560.930924055162</v>
      </c>
      <c r="OQ13" s="18">
        <f t="shared" si="112"/>
        <v>2560.930924055162</v>
      </c>
      <c r="OR13" s="18">
        <f t="shared" ref="OR13:PW13" si="113">OR15</f>
        <v>2560.930924055162</v>
      </c>
      <c r="OS13" s="18">
        <f t="shared" si="113"/>
        <v>2560.930924055162</v>
      </c>
      <c r="OT13" s="18">
        <f t="shared" si="113"/>
        <v>2560.930924055162</v>
      </c>
      <c r="OU13" s="18">
        <f t="shared" si="113"/>
        <v>2560.930924055162</v>
      </c>
      <c r="OV13" s="18">
        <f t="shared" si="113"/>
        <v>2560.930924055162</v>
      </c>
      <c r="OW13" s="18">
        <f t="shared" si="113"/>
        <v>2560.930924055162</v>
      </c>
      <c r="OX13" s="18">
        <f t="shared" si="113"/>
        <v>2560.930924055162</v>
      </c>
      <c r="OY13" s="18">
        <f t="shared" si="113"/>
        <v>2560.930924055162</v>
      </c>
      <c r="OZ13" s="18">
        <f t="shared" si="113"/>
        <v>2688.9774702579202</v>
      </c>
      <c r="PA13" s="18">
        <f t="shared" si="113"/>
        <v>2688.9774702579202</v>
      </c>
      <c r="PB13" s="18">
        <f t="shared" si="113"/>
        <v>2688.9774702579202</v>
      </c>
      <c r="PC13" s="18">
        <f t="shared" si="113"/>
        <v>2688.9774702579202</v>
      </c>
      <c r="PD13" s="18">
        <f t="shared" si="113"/>
        <v>2688.9774702579202</v>
      </c>
      <c r="PE13" s="18">
        <f t="shared" si="113"/>
        <v>2688.9774702579202</v>
      </c>
      <c r="PF13" s="18">
        <f t="shared" si="113"/>
        <v>2688.9774702579202</v>
      </c>
      <c r="PG13" s="18">
        <f t="shared" si="113"/>
        <v>2688.9774702579202</v>
      </c>
      <c r="PH13" s="18">
        <f t="shared" si="113"/>
        <v>2688.9774702579202</v>
      </c>
      <c r="PI13" s="18">
        <f t="shared" si="113"/>
        <v>2688.9774702579202</v>
      </c>
      <c r="PJ13" s="18">
        <f t="shared" si="113"/>
        <v>2688.9774702579202</v>
      </c>
      <c r="PK13" s="18">
        <f t="shared" si="113"/>
        <v>2688.9774702579202</v>
      </c>
      <c r="PL13" s="18">
        <f t="shared" si="113"/>
        <v>2823.4263437708164</v>
      </c>
      <c r="PM13" s="18">
        <f t="shared" si="113"/>
        <v>2823.4263437708164</v>
      </c>
      <c r="PN13" s="18">
        <f t="shared" si="113"/>
        <v>2823.4263437708164</v>
      </c>
      <c r="PO13" s="18">
        <f t="shared" si="113"/>
        <v>2823.4263437708164</v>
      </c>
      <c r="PP13" s="18">
        <f t="shared" si="113"/>
        <v>2823.4263437708164</v>
      </c>
      <c r="PQ13" s="18">
        <f t="shared" si="113"/>
        <v>2823.4263437708164</v>
      </c>
      <c r="PR13" s="18">
        <f t="shared" si="113"/>
        <v>2823.4263437708164</v>
      </c>
      <c r="PS13" s="18">
        <f t="shared" si="113"/>
        <v>2823.4263437708164</v>
      </c>
      <c r="PT13" s="18">
        <f t="shared" si="113"/>
        <v>2823.4263437708164</v>
      </c>
      <c r="PU13" s="18">
        <f t="shared" si="113"/>
        <v>2823.4263437708164</v>
      </c>
      <c r="PV13" s="18">
        <f t="shared" si="113"/>
        <v>2823.4263437708164</v>
      </c>
      <c r="PW13" s="18">
        <f t="shared" si="113"/>
        <v>2823.4263437708164</v>
      </c>
      <c r="PX13" s="18">
        <f t="shared" ref="PX13:QU13" si="114">PX15</f>
        <v>2964.5976609593572</v>
      </c>
      <c r="PY13" s="18">
        <f t="shared" si="114"/>
        <v>2964.5976609593572</v>
      </c>
      <c r="PZ13" s="18">
        <f t="shared" si="114"/>
        <v>2964.5976609593572</v>
      </c>
      <c r="QA13" s="18">
        <f t="shared" si="114"/>
        <v>2964.5976609593572</v>
      </c>
      <c r="QB13" s="18">
        <f t="shared" si="114"/>
        <v>2964.5976609593572</v>
      </c>
      <c r="QC13" s="18">
        <f t="shared" si="114"/>
        <v>2964.5976609593572</v>
      </c>
      <c r="QD13" s="18">
        <f t="shared" si="114"/>
        <v>2964.5976609593572</v>
      </c>
      <c r="QE13" s="18">
        <f t="shared" si="114"/>
        <v>2964.5976609593572</v>
      </c>
      <c r="QF13" s="18">
        <f t="shared" si="114"/>
        <v>2964.5976609593572</v>
      </c>
      <c r="QG13" s="18">
        <f t="shared" si="114"/>
        <v>2964.5976609593572</v>
      </c>
      <c r="QH13" s="18">
        <f t="shared" si="114"/>
        <v>2964.5976609593572</v>
      </c>
      <c r="QI13" s="18">
        <f t="shared" si="114"/>
        <v>2964.5976609593572</v>
      </c>
      <c r="QJ13" s="18">
        <f t="shared" si="114"/>
        <v>3112.8275440073253</v>
      </c>
      <c r="QK13" s="18">
        <f t="shared" si="114"/>
        <v>3112.8275440073253</v>
      </c>
      <c r="QL13" s="18">
        <f t="shared" si="114"/>
        <v>3112.8275440073253</v>
      </c>
      <c r="QM13" s="18">
        <f t="shared" si="114"/>
        <v>3112.8275440073253</v>
      </c>
      <c r="QN13" s="18">
        <f t="shared" si="114"/>
        <v>3112.8275440073253</v>
      </c>
      <c r="QO13" s="18">
        <f t="shared" si="114"/>
        <v>3112.8275440073253</v>
      </c>
      <c r="QP13" s="18">
        <f t="shared" si="114"/>
        <v>3112.8275440073253</v>
      </c>
      <c r="QQ13" s="18">
        <f t="shared" si="114"/>
        <v>3112.8275440073253</v>
      </c>
      <c r="QR13" s="18">
        <f t="shared" si="114"/>
        <v>3112.8275440073253</v>
      </c>
      <c r="QS13" s="18">
        <f t="shared" si="114"/>
        <v>3112.8275440073253</v>
      </c>
      <c r="QT13" s="18">
        <f t="shared" si="114"/>
        <v>3112.8275440073253</v>
      </c>
      <c r="QU13" s="18">
        <f t="shared" si="114"/>
        <v>3112.8275440073253</v>
      </c>
      <c r="QV13" s="18">
        <f>QU13*1.05</f>
        <v>3268.4689212076919</v>
      </c>
      <c r="QW13" s="18">
        <f t="shared" ref="QW13:RG13" si="115">QV13</f>
        <v>3268.4689212076919</v>
      </c>
      <c r="QX13" s="18">
        <f t="shared" si="115"/>
        <v>3268.4689212076919</v>
      </c>
      <c r="QY13" s="18">
        <f t="shared" si="115"/>
        <v>3268.4689212076919</v>
      </c>
      <c r="QZ13" s="18">
        <f t="shared" si="115"/>
        <v>3268.4689212076919</v>
      </c>
      <c r="RA13" s="18">
        <f t="shared" si="115"/>
        <v>3268.4689212076919</v>
      </c>
      <c r="RB13" s="18">
        <f t="shared" si="115"/>
        <v>3268.4689212076919</v>
      </c>
      <c r="RC13" s="18">
        <f t="shared" si="115"/>
        <v>3268.4689212076919</v>
      </c>
      <c r="RD13" s="18">
        <f t="shared" si="115"/>
        <v>3268.4689212076919</v>
      </c>
      <c r="RE13" s="18">
        <f t="shared" si="115"/>
        <v>3268.4689212076919</v>
      </c>
      <c r="RF13" s="18">
        <f t="shared" si="115"/>
        <v>3268.4689212076919</v>
      </c>
      <c r="RG13" s="18">
        <f t="shared" si="115"/>
        <v>3268.4689212076919</v>
      </c>
      <c r="RH13" s="18">
        <f>RG13*1.05</f>
        <v>3431.8923672680767</v>
      </c>
      <c r="RI13" s="18">
        <f t="shared" ref="RI13:RS13" si="116">RH13</f>
        <v>3431.8923672680767</v>
      </c>
      <c r="RJ13" s="18">
        <f t="shared" si="116"/>
        <v>3431.8923672680767</v>
      </c>
      <c r="RK13" s="18">
        <f t="shared" si="116"/>
        <v>3431.8923672680767</v>
      </c>
      <c r="RL13" s="18">
        <f t="shared" si="116"/>
        <v>3431.8923672680767</v>
      </c>
      <c r="RM13" s="18">
        <f t="shared" si="116"/>
        <v>3431.8923672680767</v>
      </c>
      <c r="RN13" s="18">
        <f t="shared" si="116"/>
        <v>3431.8923672680767</v>
      </c>
      <c r="RO13" s="18">
        <f t="shared" si="116"/>
        <v>3431.8923672680767</v>
      </c>
      <c r="RP13" s="18">
        <f t="shared" si="116"/>
        <v>3431.8923672680767</v>
      </c>
      <c r="RQ13" s="18">
        <f t="shared" si="116"/>
        <v>3431.8923672680767</v>
      </c>
      <c r="RR13" s="18">
        <f t="shared" si="116"/>
        <v>3431.8923672680767</v>
      </c>
      <c r="RS13" s="18">
        <f t="shared" si="116"/>
        <v>3431.8923672680767</v>
      </c>
      <c r="RT13" s="18">
        <f>RS13*1.05</f>
        <v>3603.4869856314808</v>
      </c>
      <c r="RU13" s="18">
        <f t="shared" ref="RU13:SE13" si="117">RT13</f>
        <v>3603.4869856314808</v>
      </c>
      <c r="RV13" s="18">
        <f t="shared" si="117"/>
        <v>3603.4869856314808</v>
      </c>
      <c r="RW13" s="18">
        <f t="shared" si="117"/>
        <v>3603.4869856314808</v>
      </c>
      <c r="RX13" s="18">
        <f t="shared" si="117"/>
        <v>3603.4869856314808</v>
      </c>
      <c r="RY13" s="18">
        <f t="shared" si="117"/>
        <v>3603.4869856314808</v>
      </c>
      <c r="RZ13" s="18">
        <f t="shared" si="117"/>
        <v>3603.4869856314808</v>
      </c>
      <c r="SA13" s="18">
        <f t="shared" si="117"/>
        <v>3603.4869856314808</v>
      </c>
      <c r="SB13" s="18">
        <f t="shared" si="117"/>
        <v>3603.4869856314808</v>
      </c>
      <c r="SC13" s="18">
        <f t="shared" si="117"/>
        <v>3603.4869856314808</v>
      </c>
      <c r="SD13" s="18">
        <f t="shared" si="117"/>
        <v>3603.4869856314808</v>
      </c>
      <c r="SE13" s="18">
        <f t="shared" si="117"/>
        <v>3603.4869856314808</v>
      </c>
      <c r="SF13" s="18">
        <f>SE13*1.05</f>
        <v>3783.6613349130548</v>
      </c>
      <c r="SG13" s="18">
        <f t="shared" ref="SG13:SQ13" si="118">SF13</f>
        <v>3783.6613349130548</v>
      </c>
      <c r="SH13" s="18">
        <f t="shared" si="118"/>
        <v>3783.6613349130548</v>
      </c>
      <c r="SI13" s="18">
        <f t="shared" si="118"/>
        <v>3783.6613349130548</v>
      </c>
      <c r="SJ13" s="18">
        <f t="shared" si="118"/>
        <v>3783.6613349130548</v>
      </c>
      <c r="SK13" s="18">
        <f t="shared" si="118"/>
        <v>3783.6613349130548</v>
      </c>
      <c r="SL13" s="18">
        <f t="shared" si="118"/>
        <v>3783.6613349130548</v>
      </c>
      <c r="SM13" s="18">
        <f t="shared" si="118"/>
        <v>3783.6613349130548</v>
      </c>
      <c r="SN13" s="18">
        <f t="shared" si="118"/>
        <v>3783.6613349130548</v>
      </c>
      <c r="SO13" s="18">
        <f t="shared" si="118"/>
        <v>3783.6613349130548</v>
      </c>
      <c r="SP13" s="18">
        <f t="shared" si="118"/>
        <v>3783.6613349130548</v>
      </c>
      <c r="SQ13" s="18">
        <f t="shared" si="118"/>
        <v>3783.6613349130548</v>
      </c>
      <c r="SR13" s="18">
        <f>SQ13*1.05</f>
        <v>3972.8444016587077</v>
      </c>
      <c r="SS13" s="18">
        <f t="shared" ref="SS13:TC13" si="119">SR13</f>
        <v>3972.8444016587077</v>
      </c>
      <c r="ST13" s="18">
        <f t="shared" si="119"/>
        <v>3972.8444016587077</v>
      </c>
      <c r="SU13" s="18">
        <f t="shared" si="119"/>
        <v>3972.8444016587077</v>
      </c>
      <c r="SV13" s="18">
        <f t="shared" si="119"/>
        <v>3972.8444016587077</v>
      </c>
      <c r="SW13" s="18">
        <f t="shared" si="119"/>
        <v>3972.8444016587077</v>
      </c>
      <c r="SX13" s="18">
        <f t="shared" si="119"/>
        <v>3972.8444016587077</v>
      </c>
      <c r="SY13" s="18">
        <f t="shared" si="119"/>
        <v>3972.8444016587077</v>
      </c>
      <c r="SZ13" s="18">
        <f t="shared" si="119"/>
        <v>3972.8444016587077</v>
      </c>
      <c r="TA13" s="18">
        <f t="shared" si="119"/>
        <v>3972.8444016587077</v>
      </c>
      <c r="TB13" s="18">
        <f t="shared" si="119"/>
        <v>3972.8444016587077</v>
      </c>
      <c r="TC13" s="18">
        <f t="shared" si="119"/>
        <v>3972.8444016587077</v>
      </c>
      <c r="TD13" s="18">
        <f>TC13*1.05</f>
        <v>4171.4866217416429</v>
      </c>
      <c r="TE13" s="18">
        <f t="shared" ref="TE13:TO13" si="120">TD13</f>
        <v>4171.4866217416429</v>
      </c>
      <c r="TF13" s="18">
        <f t="shared" si="120"/>
        <v>4171.4866217416429</v>
      </c>
      <c r="TG13" s="22">
        <f t="shared" si="120"/>
        <v>4171.4866217416429</v>
      </c>
      <c r="TH13" s="18">
        <f t="shared" si="120"/>
        <v>4171.4866217416429</v>
      </c>
      <c r="TI13" s="18">
        <f t="shared" si="120"/>
        <v>4171.4866217416429</v>
      </c>
      <c r="TJ13" s="18">
        <f t="shared" si="120"/>
        <v>4171.4866217416429</v>
      </c>
      <c r="TK13" s="18">
        <f t="shared" si="120"/>
        <v>4171.4866217416429</v>
      </c>
      <c r="TL13" s="18">
        <f t="shared" si="120"/>
        <v>4171.4866217416429</v>
      </c>
      <c r="TM13" s="18">
        <f t="shared" si="120"/>
        <v>4171.4866217416429</v>
      </c>
      <c r="TN13" s="18">
        <f t="shared" si="120"/>
        <v>4171.4866217416429</v>
      </c>
      <c r="TO13" s="18">
        <f t="shared" si="120"/>
        <v>4171.4866217416429</v>
      </c>
      <c r="TP13" s="18">
        <f>TO13*1.05</f>
        <v>4380.060952828725</v>
      </c>
      <c r="TQ13" s="18">
        <f t="shared" ref="TQ13:UA13" si="121">TP13</f>
        <v>4380.060952828725</v>
      </c>
      <c r="TR13" s="18">
        <f t="shared" si="121"/>
        <v>4380.060952828725</v>
      </c>
      <c r="TS13" s="18">
        <f t="shared" si="121"/>
        <v>4380.060952828725</v>
      </c>
      <c r="TT13" s="18">
        <f t="shared" si="121"/>
        <v>4380.060952828725</v>
      </c>
      <c r="TU13" s="18">
        <f t="shared" si="121"/>
        <v>4380.060952828725</v>
      </c>
      <c r="TV13" s="18">
        <f t="shared" si="121"/>
        <v>4380.060952828725</v>
      </c>
      <c r="TW13" s="18">
        <f t="shared" si="121"/>
        <v>4380.060952828725</v>
      </c>
      <c r="TX13" s="18">
        <f t="shared" si="121"/>
        <v>4380.060952828725</v>
      </c>
      <c r="TY13" s="18">
        <f t="shared" si="121"/>
        <v>4380.060952828725</v>
      </c>
      <c r="TZ13" s="18">
        <f t="shared" si="121"/>
        <v>4380.060952828725</v>
      </c>
      <c r="UA13" s="18">
        <f t="shared" si="121"/>
        <v>4380.060952828725</v>
      </c>
      <c r="UB13" s="18">
        <f>UA13*1.05</f>
        <v>4599.0640004701618</v>
      </c>
      <c r="UC13" s="18">
        <f t="shared" ref="UC13:UM13" si="122">UB13</f>
        <v>4599.0640004701618</v>
      </c>
      <c r="UD13" s="18">
        <f t="shared" si="122"/>
        <v>4599.0640004701618</v>
      </c>
      <c r="UE13" s="18">
        <f t="shared" si="122"/>
        <v>4599.0640004701618</v>
      </c>
      <c r="UF13" s="18">
        <f t="shared" si="122"/>
        <v>4599.0640004701618</v>
      </c>
      <c r="UG13" s="18">
        <f t="shared" si="122"/>
        <v>4599.0640004701618</v>
      </c>
      <c r="UH13" s="18">
        <f t="shared" si="122"/>
        <v>4599.0640004701618</v>
      </c>
      <c r="UI13" s="18">
        <f t="shared" si="122"/>
        <v>4599.0640004701618</v>
      </c>
      <c r="UJ13" s="18">
        <f t="shared" si="122"/>
        <v>4599.0640004701618</v>
      </c>
      <c r="UK13" s="18">
        <f t="shared" si="122"/>
        <v>4599.0640004701618</v>
      </c>
      <c r="UL13" s="18">
        <f t="shared" si="122"/>
        <v>4599.0640004701618</v>
      </c>
      <c r="UM13" s="18">
        <f t="shared" si="122"/>
        <v>4599.0640004701618</v>
      </c>
      <c r="UN13" s="18">
        <f>UM13*1.05</f>
        <v>4829.0172004936703</v>
      </c>
      <c r="UO13" s="18">
        <f t="shared" ref="UO13:UY13" si="123">UN13</f>
        <v>4829.0172004936703</v>
      </c>
      <c r="UP13" s="18">
        <f t="shared" si="123"/>
        <v>4829.0172004936703</v>
      </c>
      <c r="UQ13" s="18">
        <f t="shared" si="123"/>
        <v>4829.0172004936703</v>
      </c>
      <c r="UR13" s="18">
        <f t="shared" si="123"/>
        <v>4829.0172004936703</v>
      </c>
      <c r="US13" s="18">
        <f t="shared" si="123"/>
        <v>4829.0172004936703</v>
      </c>
      <c r="UT13" s="18">
        <f t="shared" si="123"/>
        <v>4829.0172004936703</v>
      </c>
      <c r="UU13" s="18">
        <f t="shared" si="123"/>
        <v>4829.0172004936703</v>
      </c>
      <c r="UV13" s="18">
        <f t="shared" si="123"/>
        <v>4829.0172004936703</v>
      </c>
      <c r="UW13" s="18">
        <f t="shared" si="123"/>
        <v>4829.0172004936703</v>
      </c>
      <c r="UX13" s="18">
        <f t="shared" si="123"/>
        <v>4829.0172004936703</v>
      </c>
      <c r="UY13" s="18">
        <f t="shared" si="123"/>
        <v>4829.0172004936703</v>
      </c>
      <c r="UZ13" s="18">
        <f>UY13*1.05</f>
        <v>5070.4680605183539</v>
      </c>
      <c r="VA13" s="18">
        <f t="shared" ref="VA13:VK13" si="124">UZ13</f>
        <v>5070.4680605183539</v>
      </c>
      <c r="VB13" s="18">
        <f t="shared" si="124"/>
        <v>5070.4680605183539</v>
      </c>
      <c r="VC13" s="18">
        <f t="shared" si="124"/>
        <v>5070.4680605183539</v>
      </c>
      <c r="VD13" s="18">
        <f t="shared" si="124"/>
        <v>5070.4680605183539</v>
      </c>
      <c r="VE13" s="18">
        <f t="shared" si="124"/>
        <v>5070.4680605183539</v>
      </c>
      <c r="VF13" s="18">
        <f t="shared" si="124"/>
        <v>5070.4680605183539</v>
      </c>
      <c r="VG13" s="18">
        <f t="shared" si="124"/>
        <v>5070.4680605183539</v>
      </c>
      <c r="VH13" s="18">
        <f t="shared" si="124"/>
        <v>5070.4680605183539</v>
      </c>
      <c r="VI13" s="18">
        <f t="shared" si="124"/>
        <v>5070.4680605183539</v>
      </c>
      <c r="VJ13" s="18">
        <f t="shared" si="124"/>
        <v>5070.4680605183539</v>
      </c>
      <c r="VK13" s="18">
        <f t="shared" si="124"/>
        <v>5070.4680605183539</v>
      </c>
      <c r="VL13" s="18">
        <f>VK13*1.05</f>
        <v>5323.9914635442719</v>
      </c>
      <c r="VM13" s="18">
        <f t="shared" ref="VM13:VW13" si="125">VL13</f>
        <v>5323.9914635442719</v>
      </c>
      <c r="VN13" s="4">
        <f t="shared" si="125"/>
        <v>5323.9914635442719</v>
      </c>
      <c r="VO13" s="18">
        <f t="shared" si="125"/>
        <v>5323.9914635442719</v>
      </c>
      <c r="VP13" s="18">
        <f t="shared" si="125"/>
        <v>5323.9914635442719</v>
      </c>
      <c r="VQ13" s="18">
        <f t="shared" si="125"/>
        <v>5323.9914635442719</v>
      </c>
      <c r="VR13" s="4">
        <f t="shared" si="125"/>
        <v>5323.9914635442719</v>
      </c>
      <c r="VS13" s="18">
        <f t="shared" si="125"/>
        <v>5323.9914635442719</v>
      </c>
      <c r="VT13" s="18">
        <f t="shared" si="125"/>
        <v>5323.9914635442719</v>
      </c>
      <c r="VU13" s="18">
        <f t="shared" si="125"/>
        <v>5323.9914635442719</v>
      </c>
      <c r="VV13" s="18">
        <f t="shared" si="125"/>
        <v>5323.9914635442719</v>
      </c>
      <c r="VW13" s="18">
        <f t="shared" si="125"/>
        <v>5323.9914635442719</v>
      </c>
      <c r="VX13" s="18">
        <f>VW13*1.05</f>
        <v>5590.1910367214859</v>
      </c>
      <c r="VY13" s="18">
        <f t="shared" ref="VY13:WI13" si="126">VX13</f>
        <v>5590.1910367214859</v>
      </c>
      <c r="VZ13" s="18">
        <f t="shared" si="126"/>
        <v>5590.1910367214859</v>
      </c>
      <c r="WA13" s="4">
        <f t="shared" si="126"/>
        <v>5590.1910367214859</v>
      </c>
      <c r="WB13" s="51">
        <f t="shared" si="126"/>
        <v>5590.1910367214859</v>
      </c>
      <c r="WC13" s="18">
        <f t="shared" si="126"/>
        <v>5590.1910367214859</v>
      </c>
      <c r="WD13" s="18">
        <f t="shared" si="126"/>
        <v>5590.1910367214859</v>
      </c>
      <c r="WE13" s="18">
        <f t="shared" si="126"/>
        <v>5590.1910367214859</v>
      </c>
      <c r="WF13" s="18">
        <f t="shared" si="126"/>
        <v>5590.1910367214859</v>
      </c>
      <c r="WG13" s="18">
        <f t="shared" si="126"/>
        <v>5590.1910367214859</v>
      </c>
      <c r="WH13" s="18">
        <f t="shared" si="126"/>
        <v>5590.1910367214859</v>
      </c>
      <c r="WI13" s="22">
        <f t="shared" si="126"/>
        <v>5590.1910367214859</v>
      </c>
      <c r="WJ13" s="18">
        <f>WI13*1.05</f>
        <v>5869.7005885575609</v>
      </c>
      <c r="WK13" s="18">
        <f t="shared" ref="WK13:WU13" si="127">WJ13</f>
        <v>5869.7005885575609</v>
      </c>
      <c r="WL13" s="18">
        <f t="shared" si="127"/>
        <v>5869.7005885575609</v>
      </c>
      <c r="WM13" s="18">
        <f t="shared" si="127"/>
        <v>5869.7005885575609</v>
      </c>
      <c r="WN13" s="18">
        <f t="shared" si="127"/>
        <v>5869.7005885575609</v>
      </c>
      <c r="WO13" s="18">
        <f t="shared" si="127"/>
        <v>5869.7005885575609</v>
      </c>
      <c r="WP13" s="18">
        <f t="shared" si="127"/>
        <v>5869.7005885575609</v>
      </c>
      <c r="WQ13" s="18">
        <f t="shared" si="127"/>
        <v>5869.7005885575609</v>
      </c>
      <c r="WR13" s="18">
        <f t="shared" si="127"/>
        <v>5869.7005885575609</v>
      </c>
      <c r="WS13" s="18">
        <f t="shared" si="127"/>
        <v>5869.7005885575609</v>
      </c>
      <c r="WT13" s="18">
        <f t="shared" si="127"/>
        <v>5869.7005885575609</v>
      </c>
      <c r="WU13" s="18">
        <f t="shared" si="127"/>
        <v>5869.7005885575609</v>
      </c>
      <c r="WV13" s="18">
        <f>WU13*1.05</f>
        <v>6163.1856179854394</v>
      </c>
      <c r="WW13" s="18">
        <f t="shared" ref="WW13:XG13" si="128">WV13</f>
        <v>6163.1856179854394</v>
      </c>
      <c r="WX13" s="18">
        <f t="shared" si="128"/>
        <v>6163.1856179854394</v>
      </c>
      <c r="WY13" s="18">
        <f t="shared" si="128"/>
        <v>6163.1856179854394</v>
      </c>
      <c r="WZ13" s="18">
        <f t="shared" si="128"/>
        <v>6163.1856179854394</v>
      </c>
      <c r="XA13" s="18">
        <f t="shared" si="128"/>
        <v>6163.1856179854394</v>
      </c>
      <c r="XB13" s="18">
        <f t="shared" si="128"/>
        <v>6163.1856179854394</v>
      </c>
      <c r="XC13" s="18">
        <f t="shared" si="128"/>
        <v>6163.1856179854394</v>
      </c>
      <c r="XD13" s="18">
        <f t="shared" si="128"/>
        <v>6163.1856179854394</v>
      </c>
      <c r="XE13" s="18">
        <f t="shared" si="128"/>
        <v>6163.1856179854394</v>
      </c>
      <c r="XF13" s="18">
        <f t="shared" si="128"/>
        <v>6163.1856179854394</v>
      </c>
      <c r="XG13" s="18">
        <f t="shared" si="128"/>
        <v>6163.1856179854394</v>
      </c>
      <c r="XH13" s="18">
        <f>XG13*1.05</f>
        <v>6471.3448988847113</v>
      </c>
      <c r="XI13" s="18">
        <f t="shared" ref="XI13:XS13" si="129">XH13</f>
        <v>6471.3448988847113</v>
      </c>
      <c r="XJ13" s="18">
        <f t="shared" si="129"/>
        <v>6471.3448988847113</v>
      </c>
      <c r="XK13" s="18">
        <f t="shared" si="129"/>
        <v>6471.3448988847113</v>
      </c>
      <c r="XL13" s="18">
        <f t="shared" si="129"/>
        <v>6471.3448988847113</v>
      </c>
      <c r="XM13" s="18">
        <f t="shared" si="129"/>
        <v>6471.3448988847113</v>
      </c>
      <c r="XN13" s="18">
        <f t="shared" si="129"/>
        <v>6471.3448988847113</v>
      </c>
      <c r="XO13" s="18">
        <f t="shared" si="129"/>
        <v>6471.3448988847113</v>
      </c>
      <c r="XP13" s="18">
        <f t="shared" si="129"/>
        <v>6471.3448988847113</v>
      </c>
      <c r="XQ13" s="18">
        <f t="shared" si="129"/>
        <v>6471.3448988847113</v>
      </c>
      <c r="XR13" s="18">
        <f t="shared" si="129"/>
        <v>6471.3448988847113</v>
      </c>
      <c r="XS13" s="18">
        <f t="shared" si="129"/>
        <v>6471.3448988847113</v>
      </c>
      <c r="XT13" s="18">
        <f>XS13*1.05</f>
        <v>6794.9121438289467</v>
      </c>
      <c r="XU13" s="18">
        <f t="shared" ref="XU13:YE13" si="130">XT13</f>
        <v>6794.9121438289467</v>
      </c>
      <c r="XV13" s="18">
        <f t="shared" si="130"/>
        <v>6794.9121438289467</v>
      </c>
      <c r="XW13" s="18">
        <f t="shared" si="130"/>
        <v>6794.9121438289467</v>
      </c>
      <c r="XX13" s="18">
        <f t="shared" si="130"/>
        <v>6794.9121438289467</v>
      </c>
      <c r="XY13" s="18">
        <f t="shared" si="130"/>
        <v>6794.9121438289467</v>
      </c>
      <c r="XZ13" s="18">
        <f t="shared" si="130"/>
        <v>6794.9121438289467</v>
      </c>
      <c r="YA13" s="18">
        <f t="shared" si="130"/>
        <v>6794.9121438289467</v>
      </c>
      <c r="YB13" s="18">
        <f t="shared" si="130"/>
        <v>6794.9121438289467</v>
      </c>
      <c r="YC13" s="18">
        <f t="shared" si="130"/>
        <v>6794.9121438289467</v>
      </c>
      <c r="YD13" s="18">
        <f t="shared" si="130"/>
        <v>6794.9121438289467</v>
      </c>
      <c r="YE13" s="18">
        <f t="shared" si="130"/>
        <v>6794.9121438289467</v>
      </c>
      <c r="YF13" s="18">
        <f>YE13*1.05</f>
        <v>7134.6577510203942</v>
      </c>
      <c r="YG13" s="18">
        <f t="shared" ref="YG13:YQ13" si="131">YF13</f>
        <v>7134.6577510203942</v>
      </c>
      <c r="YH13" s="18">
        <f t="shared" si="131"/>
        <v>7134.6577510203942</v>
      </c>
      <c r="YI13" s="18">
        <f t="shared" si="131"/>
        <v>7134.6577510203942</v>
      </c>
      <c r="YJ13" s="18">
        <f t="shared" si="131"/>
        <v>7134.6577510203942</v>
      </c>
      <c r="YK13" s="18">
        <f t="shared" si="131"/>
        <v>7134.6577510203942</v>
      </c>
      <c r="YL13" s="18">
        <f t="shared" si="131"/>
        <v>7134.6577510203942</v>
      </c>
      <c r="YM13" s="18">
        <f t="shared" si="131"/>
        <v>7134.6577510203942</v>
      </c>
      <c r="YN13" s="18">
        <f t="shared" si="131"/>
        <v>7134.6577510203942</v>
      </c>
      <c r="YO13" s="18">
        <f t="shared" si="131"/>
        <v>7134.6577510203942</v>
      </c>
      <c r="YP13" s="18">
        <f t="shared" si="131"/>
        <v>7134.6577510203942</v>
      </c>
      <c r="YQ13" s="18">
        <f t="shared" si="131"/>
        <v>7134.6577510203942</v>
      </c>
      <c r="YR13" s="18">
        <f>YQ13*1.05</f>
        <v>7491.3906385714145</v>
      </c>
      <c r="YS13" s="18">
        <f t="shared" ref="YS13:ZC13" si="132">YR13</f>
        <v>7491.3906385714145</v>
      </c>
      <c r="YT13" s="18">
        <f t="shared" si="132"/>
        <v>7491.3906385714145</v>
      </c>
      <c r="YU13" s="18">
        <f t="shared" si="132"/>
        <v>7491.3906385714145</v>
      </c>
      <c r="YV13" s="18">
        <f t="shared" si="132"/>
        <v>7491.3906385714145</v>
      </c>
      <c r="YW13" s="18">
        <f t="shared" si="132"/>
        <v>7491.3906385714145</v>
      </c>
      <c r="YX13" s="18">
        <f t="shared" si="132"/>
        <v>7491.3906385714145</v>
      </c>
      <c r="YY13" s="18">
        <f t="shared" si="132"/>
        <v>7491.3906385714145</v>
      </c>
      <c r="YZ13" s="18">
        <f t="shared" si="132"/>
        <v>7491.3906385714145</v>
      </c>
      <c r="ZA13" s="18">
        <f t="shared" si="132"/>
        <v>7491.3906385714145</v>
      </c>
      <c r="ZB13" s="18">
        <f t="shared" si="132"/>
        <v>7491.3906385714145</v>
      </c>
      <c r="ZC13" s="18">
        <f t="shared" si="132"/>
        <v>7491.3906385714145</v>
      </c>
      <c r="ZD13" s="18">
        <f>ZC13*1.05</f>
        <v>7865.9601704999859</v>
      </c>
      <c r="ZE13" s="18">
        <f t="shared" ref="ZE13:ZO13" si="133">ZD13</f>
        <v>7865.9601704999859</v>
      </c>
      <c r="ZF13" s="18">
        <f t="shared" si="133"/>
        <v>7865.9601704999859</v>
      </c>
      <c r="ZG13" s="18">
        <f t="shared" si="133"/>
        <v>7865.9601704999859</v>
      </c>
      <c r="ZH13" s="18">
        <f t="shared" si="133"/>
        <v>7865.9601704999859</v>
      </c>
      <c r="ZI13" s="18">
        <f t="shared" si="133"/>
        <v>7865.9601704999859</v>
      </c>
      <c r="ZJ13" s="18">
        <f t="shared" si="133"/>
        <v>7865.9601704999859</v>
      </c>
      <c r="ZK13" s="18">
        <f t="shared" si="133"/>
        <v>7865.9601704999859</v>
      </c>
      <c r="ZL13" s="18">
        <f t="shared" si="133"/>
        <v>7865.9601704999859</v>
      </c>
      <c r="ZM13" s="18">
        <f t="shared" si="133"/>
        <v>7865.9601704999859</v>
      </c>
      <c r="ZN13" s="18">
        <f t="shared" si="133"/>
        <v>7865.9601704999859</v>
      </c>
      <c r="ZO13" s="18">
        <f t="shared" si="133"/>
        <v>7865.9601704999859</v>
      </c>
      <c r="ZP13" s="18">
        <f>ZO13*1.05</f>
        <v>8259.258179024986</v>
      </c>
      <c r="ZQ13" s="18">
        <f t="shared" ref="ZQ13:AAA13" si="134">ZP13</f>
        <v>8259.258179024986</v>
      </c>
      <c r="ZR13" s="18">
        <f t="shared" si="134"/>
        <v>8259.258179024986</v>
      </c>
      <c r="ZS13" s="18">
        <f t="shared" si="134"/>
        <v>8259.258179024986</v>
      </c>
      <c r="ZT13" s="18">
        <f t="shared" si="134"/>
        <v>8259.258179024986</v>
      </c>
      <c r="ZU13" s="18">
        <f t="shared" si="134"/>
        <v>8259.258179024986</v>
      </c>
      <c r="ZV13" s="18">
        <f t="shared" si="134"/>
        <v>8259.258179024986</v>
      </c>
      <c r="ZW13" s="18">
        <f t="shared" si="134"/>
        <v>8259.258179024986</v>
      </c>
      <c r="ZX13" s="18">
        <f t="shared" si="134"/>
        <v>8259.258179024986</v>
      </c>
      <c r="ZY13" s="18">
        <f t="shared" si="134"/>
        <v>8259.258179024986</v>
      </c>
      <c r="ZZ13" s="18">
        <f t="shared" si="134"/>
        <v>8259.258179024986</v>
      </c>
      <c r="AAA13" s="18">
        <f t="shared" si="134"/>
        <v>8259.258179024986</v>
      </c>
      <c r="AAB13" s="18">
        <f>AAA13*1.05</f>
        <v>8672.2210879762351</v>
      </c>
      <c r="AAC13" s="18">
        <f t="shared" ref="AAC13:AAM13" si="135">AAB13</f>
        <v>8672.2210879762351</v>
      </c>
      <c r="AAD13" s="18">
        <f t="shared" si="135"/>
        <v>8672.2210879762351</v>
      </c>
      <c r="AAE13" s="18">
        <f t="shared" si="135"/>
        <v>8672.2210879762351</v>
      </c>
      <c r="AAF13" s="18">
        <f t="shared" si="135"/>
        <v>8672.2210879762351</v>
      </c>
      <c r="AAG13" s="18">
        <f t="shared" si="135"/>
        <v>8672.2210879762351</v>
      </c>
      <c r="AAH13" s="18">
        <f t="shared" si="135"/>
        <v>8672.2210879762351</v>
      </c>
      <c r="AAI13" s="18">
        <f t="shared" si="135"/>
        <v>8672.2210879762351</v>
      </c>
      <c r="AAJ13" s="18">
        <f t="shared" si="135"/>
        <v>8672.2210879762351</v>
      </c>
      <c r="AAK13" s="18">
        <f t="shared" si="135"/>
        <v>8672.2210879762351</v>
      </c>
      <c r="AAL13" s="18">
        <f t="shared" si="135"/>
        <v>8672.2210879762351</v>
      </c>
      <c r="AAM13" s="18">
        <f t="shared" si="135"/>
        <v>8672.2210879762351</v>
      </c>
      <c r="AAN13" s="18">
        <f>AAM13*1.05</f>
        <v>9105.8321423750476</v>
      </c>
      <c r="AAO13" s="18">
        <f t="shared" ref="AAO13:AAY13" si="136">AAN13</f>
        <v>9105.8321423750476</v>
      </c>
      <c r="AAP13" s="18">
        <f t="shared" si="136"/>
        <v>9105.8321423750476</v>
      </c>
      <c r="AAQ13" s="18">
        <f t="shared" si="136"/>
        <v>9105.8321423750476</v>
      </c>
      <c r="AAR13" s="18">
        <f t="shared" si="136"/>
        <v>9105.8321423750476</v>
      </c>
      <c r="AAS13" s="18">
        <f t="shared" si="136"/>
        <v>9105.8321423750476</v>
      </c>
      <c r="AAT13" s="18">
        <f t="shared" si="136"/>
        <v>9105.8321423750476</v>
      </c>
      <c r="AAU13" s="18">
        <f t="shared" si="136"/>
        <v>9105.8321423750476</v>
      </c>
      <c r="AAV13" s="18">
        <f t="shared" si="136"/>
        <v>9105.8321423750476</v>
      </c>
      <c r="AAW13" s="18">
        <f t="shared" si="136"/>
        <v>9105.8321423750476</v>
      </c>
      <c r="AAX13" s="18">
        <f t="shared" si="136"/>
        <v>9105.8321423750476</v>
      </c>
      <c r="AAY13" s="18">
        <f t="shared" si="136"/>
        <v>9105.8321423750476</v>
      </c>
      <c r="AAZ13" s="18">
        <f>AAY13*1.05</f>
        <v>9561.1237494937996</v>
      </c>
      <c r="ABA13" s="18">
        <f t="shared" ref="ABA13:ABK13" si="137">AAZ13</f>
        <v>9561.1237494937996</v>
      </c>
      <c r="ABB13" s="18">
        <f t="shared" si="137"/>
        <v>9561.1237494937996</v>
      </c>
      <c r="ABC13" s="18">
        <f t="shared" si="137"/>
        <v>9561.1237494937996</v>
      </c>
      <c r="ABD13" s="18">
        <f t="shared" si="137"/>
        <v>9561.1237494937996</v>
      </c>
      <c r="ABE13" s="18">
        <f t="shared" si="137"/>
        <v>9561.1237494937996</v>
      </c>
      <c r="ABF13" s="18">
        <f t="shared" si="137"/>
        <v>9561.1237494937996</v>
      </c>
      <c r="ABG13" s="18">
        <f t="shared" si="137"/>
        <v>9561.1237494937996</v>
      </c>
      <c r="ABH13" s="18">
        <f t="shared" si="137"/>
        <v>9561.1237494937996</v>
      </c>
      <c r="ABI13" s="18">
        <f t="shared" si="137"/>
        <v>9561.1237494937996</v>
      </c>
      <c r="ABJ13" s="18">
        <f t="shared" si="137"/>
        <v>9561.1237494937996</v>
      </c>
      <c r="ABK13" s="18">
        <f t="shared" si="137"/>
        <v>9561.1237494937996</v>
      </c>
      <c r="ABL13" s="18">
        <f>ABK13*1.05</f>
        <v>10039.17993696849</v>
      </c>
      <c r="ABM13" s="18">
        <f t="shared" ref="ABM13:ABW13" si="138">ABL13</f>
        <v>10039.17993696849</v>
      </c>
      <c r="ABN13" s="18">
        <f t="shared" si="138"/>
        <v>10039.17993696849</v>
      </c>
      <c r="ABO13" s="18">
        <f t="shared" si="138"/>
        <v>10039.17993696849</v>
      </c>
      <c r="ABP13" s="18">
        <f t="shared" si="138"/>
        <v>10039.17993696849</v>
      </c>
      <c r="ABQ13" s="18">
        <f t="shared" si="138"/>
        <v>10039.17993696849</v>
      </c>
      <c r="ABR13" s="18">
        <f t="shared" si="138"/>
        <v>10039.17993696849</v>
      </c>
      <c r="ABS13" s="18">
        <f t="shared" si="138"/>
        <v>10039.17993696849</v>
      </c>
      <c r="ABT13" s="18">
        <f t="shared" si="138"/>
        <v>10039.17993696849</v>
      </c>
      <c r="ABU13" s="18">
        <f t="shared" si="138"/>
        <v>10039.17993696849</v>
      </c>
      <c r="ABV13" s="18">
        <f t="shared" si="138"/>
        <v>10039.17993696849</v>
      </c>
      <c r="ABW13" s="18">
        <f t="shared" si="138"/>
        <v>10039.17993696849</v>
      </c>
      <c r="ABX13" s="18">
        <f>ABW13*1.05</f>
        <v>10541.138933816916</v>
      </c>
      <c r="ABY13" s="18">
        <f t="shared" ref="ABY13:ACI13" si="139">ABX13</f>
        <v>10541.138933816916</v>
      </c>
      <c r="ABZ13" s="18">
        <f t="shared" si="139"/>
        <v>10541.138933816916</v>
      </c>
      <c r="ACA13" s="18">
        <f t="shared" si="139"/>
        <v>10541.138933816916</v>
      </c>
      <c r="ACB13" s="18">
        <f t="shared" si="139"/>
        <v>10541.138933816916</v>
      </c>
      <c r="ACC13" s="18">
        <f t="shared" si="139"/>
        <v>10541.138933816916</v>
      </c>
      <c r="ACD13" s="18">
        <f t="shared" si="139"/>
        <v>10541.138933816916</v>
      </c>
      <c r="ACE13" s="18">
        <f t="shared" si="139"/>
        <v>10541.138933816916</v>
      </c>
      <c r="ACF13" s="18">
        <f t="shared" si="139"/>
        <v>10541.138933816916</v>
      </c>
      <c r="ACG13" s="18">
        <f t="shared" si="139"/>
        <v>10541.138933816916</v>
      </c>
      <c r="ACH13" s="18">
        <f t="shared" si="139"/>
        <v>10541.138933816916</v>
      </c>
      <c r="ACI13" s="18">
        <f t="shared" si="139"/>
        <v>10541.138933816916</v>
      </c>
      <c r="ACJ13" s="18">
        <f>ACI13*1.05</f>
        <v>11068.195880507761</v>
      </c>
      <c r="ACK13" s="18">
        <f t="shared" ref="ACK13:ACU13" si="140">ACJ13</f>
        <v>11068.195880507761</v>
      </c>
      <c r="ACL13" s="18">
        <f t="shared" si="140"/>
        <v>11068.195880507761</v>
      </c>
      <c r="ACM13" s="18">
        <f t="shared" si="140"/>
        <v>11068.195880507761</v>
      </c>
      <c r="ACN13" s="18">
        <f t="shared" si="140"/>
        <v>11068.195880507761</v>
      </c>
      <c r="ACO13" s="18">
        <f t="shared" si="140"/>
        <v>11068.195880507761</v>
      </c>
      <c r="ACP13" s="18">
        <f t="shared" si="140"/>
        <v>11068.195880507761</v>
      </c>
      <c r="ACQ13" s="18">
        <f t="shared" si="140"/>
        <v>11068.195880507761</v>
      </c>
      <c r="ACR13" s="18">
        <f t="shared" si="140"/>
        <v>11068.195880507761</v>
      </c>
      <c r="ACS13" s="18">
        <f t="shared" si="140"/>
        <v>11068.195880507761</v>
      </c>
      <c r="ACT13" s="18">
        <f t="shared" si="140"/>
        <v>11068.195880507761</v>
      </c>
      <c r="ACU13" s="18">
        <f t="shared" si="140"/>
        <v>11068.195880507761</v>
      </c>
      <c r="ACV13" s="18">
        <f>ACU13*1.05</f>
        <v>11621.60567453315</v>
      </c>
      <c r="ACW13" s="18">
        <f t="shared" ref="ACW13:ADG13" si="141">ACV13</f>
        <v>11621.60567453315</v>
      </c>
      <c r="ACX13" s="18">
        <f t="shared" si="141"/>
        <v>11621.60567453315</v>
      </c>
      <c r="ACY13" s="18">
        <f t="shared" si="141"/>
        <v>11621.60567453315</v>
      </c>
      <c r="ACZ13" s="18">
        <f t="shared" si="141"/>
        <v>11621.60567453315</v>
      </c>
      <c r="ADA13" s="18">
        <f t="shared" si="141"/>
        <v>11621.60567453315</v>
      </c>
      <c r="ADB13" s="18">
        <f t="shared" si="141"/>
        <v>11621.60567453315</v>
      </c>
      <c r="ADC13" s="18">
        <f t="shared" si="141"/>
        <v>11621.60567453315</v>
      </c>
      <c r="ADD13" s="18">
        <f t="shared" si="141"/>
        <v>11621.60567453315</v>
      </c>
      <c r="ADE13" s="18">
        <f t="shared" si="141"/>
        <v>11621.60567453315</v>
      </c>
      <c r="ADF13" s="18">
        <f t="shared" si="141"/>
        <v>11621.60567453315</v>
      </c>
      <c r="ADG13" s="18">
        <f t="shared" si="141"/>
        <v>11621.60567453315</v>
      </c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</row>
    <row r="14" spans="1:919" hidden="1" x14ac:dyDescent="0.3">
      <c r="A14" t="s">
        <v>73</v>
      </c>
      <c r="B14" s="64" t="s">
        <v>74</v>
      </c>
      <c r="C14" t="s">
        <v>75</v>
      </c>
      <c r="D14" s="6">
        <v>106295</v>
      </c>
      <c r="F14" s="5">
        <v>32874</v>
      </c>
      <c r="G14" s="5">
        <v>36525</v>
      </c>
      <c r="H14" s="79">
        <f t="shared" si="31"/>
        <v>0</v>
      </c>
      <c r="I14" s="78">
        <f t="shared" si="25"/>
        <v>0</v>
      </c>
      <c r="J14" t="s">
        <v>54</v>
      </c>
      <c r="K14" t="s">
        <v>47</v>
      </c>
      <c r="L14" t="s">
        <v>69</v>
      </c>
      <c r="M14" t="s">
        <v>48</v>
      </c>
      <c r="N14" s="65" t="s">
        <v>76</v>
      </c>
      <c r="O14" t="s">
        <v>64</v>
      </c>
      <c r="P14" s="13">
        <v>1</v>
      </c>
      <c r="Q14" s="5">
        <f t="shared" ref="Q14:Q17" si="142">F14</f>
        <v>32874</v>
      </c>
      <c r="R14" s="5">
        <f t="shared" ref="R14:R18" si="143">G14</f>
        <v>36525</v>
      </c>
      <c r="S14">
        <v>120</v>
      </c>
      <c r="T14">
        <v>120</v>
      </c>
      <c r="U14">
        <v>4</v>
      </c>
      <c r="V14">
        <v>365</v>
      </c>
      <c r="AB14" s="2">
        <v>0.05</v>
      </c>
      <c r="AC14" t="s">
        <v>50</v>
      </c>
      <c r="HP14" s="19">
        <f>HO13*1.05</f>
        <v>1231.8515615004403</v>
      </c>
      <c r="HQ14" s="18">
        <f t="shared" ref="HQ14:IA14" si="144">HP14</f>
        <v>1231.8515615004403</v>
      </c>
      <c r="HR14" s="18">
        <f t="shared" si="144"/>
        <v>1231.8515615004403</v>
      </c>
      <c r="HS14" s="18">
        <f t="shared" si="144"/>
        <v>1231.8515615004403</v>
      </c>
      <c r="HT14" s="18">
        <f t="shared" si="144"/>
        <v>1231.8515615004403</v>
      </c>
      <c r="HU14" s="18">
        <f t="shared" si="144"/>
        <v>1231.8515615004403</v>
      </c>
      <c r="HV14" s="18">
        <f t="shared" si="144"/>
        <v>1231.8515615004403</v>
      </c>
      <c r="HW14" s="18">
        <f t="shared" si="144"/>
        <v>1231.8515615004403</v>
      </c>
      <c r="HX14" s="18">
        <f t="shared" si="144"/>
        <v>1231.8515615004403</v>
      </c>
      <c r="HY14" s="18">
        <f t="shared" si="144"/>
        <v>1231.8515615004403</v>
      </c>
      <c r="HZ14" s="18">
        <f t="shared" si="144"/>
        <v>1231.8515615004403</v>
      </c>
      <c r="IA14" s="18">
        <f t="shared" si="144"/>
        <v>1231.8515615004403</v>
      </c>
      <c r="IB14" s="18">
        <f>IA14*1.05</f>
        <v>1293.4441395754625</v>
      </c>
      <c r="IC14" s="18">
        <f t="shared" ref="IC14:IM14" si="145">IB14</f>
        <v>1293.4441395754625</v>
      </c>
      <c r="ID14" s="18">
        <f t="shared" si="145"/>
        <v>1293.4441395754625</v>
      </c>
      <c r="IE14" s="18">
        <f t="shared" si="145"/>
        <v>1293.4441395754625</v>
      </c>
      <c r="IF14" s="18">
        <f t="shared" si="145"/>
        <v>1293.4441395754625</v>
      </c>
      <c r="IG14" s="18">
        <f t="shared" si="145"/>
        <v>1293.4441395754625</v>
      </c>
      <c r="IH14" s="18">
        <f t="shared" si="145"/>
        <v>1293.4441395754625</v>
      </c>
      <c r="II14" s="18">
        <f t="shared" si="145"/>
        <v>1293.4441395754625</v>
      </c>
      <c r="IJ14" s="18">
        <f t="shared" si="145"/>
        <v>1293.4441395754625</v>
      </c>
      <c r="IK14" s="18">
        <f t="shared" si="145"/>
        <v>1293.4441395754625</v>
      </c>
      <c r="IL14" s="18">
        <f t="shared" si="145"/>
        <v>1293.4441395754625</v>
      </c>
      <c r="IM14" s="18">
        <f t="shared" si="145"/>
        <v>1293.4441395754625</v>
      </c>
      <c r="IN14" s="18">
        <f>IM14*1.05</f>
        <v>1358.1163465542356</v>
      </c>
      <c r="IO14" s="18">
        <f t="shared" ref="IO14:IY14" si="146">IN14</f>
        <v>1358.1163465542356</v>
      </c>
      <c r="IP14" s="18">
        <f t="shared" si="146"/>
        <v>1358.1163465542356</v>
      </c>
      <c r="IQ14" s="18">
        <f t="shared" si="146"/>
        <v>1358.1163465542356</v>
      </c>
      <c r="IR14" s="18">
        <f t="shared" si="146"/>
        <v>1358.1163465542356</v>
      </c>
      <c r="IS14" s="18">
        <f t="shared" si="146"/>
        <v>1358.1163465542356</v>
      </c>
      <c r="IT14" s="18">
        <f t="shared" si="146"/>
        <v>1358.1163465542356</v>
      </c>
      <c r="IU14" s="18">
        <f t="shared" si="146"/>
        <v>1358.1163465542356</v>
      </c>
      <c r="IV14" s="18">
        <f t="shared" si="146"/>
        <v>1358.1163465542356</v>
      </c>
      <c r="IW14" s="18">
        <f t="shared" si="146"/>
        <v>1358.1163465542356</v>
      </c>
      <c r="IX14" s="18">
        <f t="shared" si="146"/>
        <v>1358.1163465542356</v>
      </c>
      <c r="IY14" s="18">
        <f t="shared" si="146"/>
        <v>1358.1163465542356</v>
      </c>
      <c r="IZ14" s="18">
        <f>IY14*1.05</f>
        <v>1426.0221638819476</v>
      </c>
      <c r="JA14" s="18">
        <f t="shared" ref="JA14:JK14" si="147">IZ14</f>
        <v>1426.0221638819476</v>
      </c>
      <c r="JB14" s="18">
        <f t="shared" si="147"/>
        <v>1426.0221638819476</v>
      </c>
      <c r="JC14" s="18">
        <f t="shared" si="147"/>
        <v>1426.0221638819476</v>
      </c>
      <c r="JD14" s="18">
        <f t="shared" si="147"/>
        <v>1426.0221638819476</v>
      </c>
      <c r="JE14" s="18">
        <f t="shared" si="147"/>
        <v>1426.0221638819476</v>
      </c>
      <c r="JF14" s="18">
        <f t="shared" si="147"/>
        <v>1426.0221638819476</v>
      </c>
      <c r="JG14" s="18">
        <f t="shared" si="147"/>
        <v>1426.0221638819476</v>
      </c>
      <c r="JH14" s="18">
        <f t="shared" si="147"/>
        <v>1426.0221638819476</v>
      </c>
      <c r="JI14" s="18">
        <f t="shared" si="147"/>
        <v>1426.0221638819476</v>
      </c>
      <c r="JJ14" s="18">
        <f t="shared" si="147"/>
        <v>1426.0221638819476</v>
      </c>
      <c r="JK14" s="18">
        <f t="shared" si="147"/>
        <v>1426.0221638819476</v>
      </c>
      <c r="JL14" s="18">
        <f>JK14*1.05</f>
        <v>1497.323272076045</v>
      </c>
      <c r="JM14" s="18">
        <f t="shared" ref="JM14:JW14" si="148">JL14</f>
        <v>1497.323272076045</v>
      </c>
      <c r="JN14" s="18">
        <f t="shared" si="148"/>
        <v>1497.323272076045</v>
      </c>
      <c r="JO14" s="18">
        <f t="shared" si="148"/>
        <v>1497.323272076045</v>
      </c>
      <c r="JP14" s="18">
        <f t="shared" si="148"/>
        <v>1497.323272076045</v>
      </c>
      <c r="JQ14" s="18">
        <f t="shared" si="148"/>
        <v>1497.323272076045</v>
      </c>
      <c r="JR14" s="18">
        <f t="shared" si="148"/>
        <v>1497.323272076045</v>
      </c>
      <c r="JS14" s="18">
        <f t="shared" si="148"/>
        <v>1497.323272076045</v>
      </c>
      <c r="JT14" s="18">
        <f t="shared" si="148"/>
        <v>1497.323272076045</v>
      </c>
      <c r="JU14" s="18">
        <f t="shared" si="148"/>
        <v>1497.323272076045</v>
      </c>
      <c r="JV14" s="18">
        <f t="shared" si="148"/>
        <v>1497.323272076045</v>
      </c>
      <c r="JW14" s="18">
        <f t="shared" si="148"/>
        <v>1497.323272076045</v>
      </c>
      <c r="JX14" s="18">
        <f>JW14*1.05</f>
        <v>1572.1894356798473</v>
      </c>
      <c r="JY14" s="18">
        <f t="shared" ref="JY14:KI14" si="149">JX14</f>
        <v>1572.1894356798473</v>
      </c>
      <c r="JZ14" s="18">
        <f t="shared" si="149"/>
        <v>1572.1894356798473</v>
      </c>
      <c r="KA14" s="18">
        <f t="shared" si="149"/>
        <v>1572.1894356798473</v>
      </c>
      <c r="KB14" s="18">
        <f t="shared" si="149"/>
        <v>1572.1894356798473</v>
      </c>
      <c r="KC14" s="18">
        <f t="shared" si="149"/>
        <v>1572.1894356798473</v>
      </c>
      <c r="KD14" s="18">
        <f t="shared" si="149"/>
        <v>1572.1894356798473</v>
      </c>
      <c r="KE14" s="18">
        <f t="shared" si="149"/>
        <v>1572.1894356798473</v>
      </c>
      <c r="KF14" s="18">
        <f t="shared" si="149"/>
        <v>1572.1894356798473</v>
      </c>
      <c r="KG14" s="18">
        <f t="shared" si="149"/>
        <v>1572.1894356798473</v>
      </c>
      <c r="KH14" s="18">
        <f t="shared" si="149"/>
        <v>1572.1894356798473</v>
      </c>
      <c r="KI14" s="18">
        <f t="shared" si="149"/>
        <v>1572.1894356798473</v>
      </c>
      <c r="KJ14" s="18">
        <f>KI14*1.05</f>
        <v>1650.7989074638397</v>
      </c>
      <c r="KK14" s="18">
        <f t="shared" ref="KK14:KU14" si="150">KJ14</f>
        <v>1650.7989074638397</v>
      </c>
      <c r="KL14" s="18">
        <f t="shared" si="150"/>
        <v>1650.7989074638397</v>
      </c>
      <c r="KM14" s="18">
        <f t="shared" si="150"/>
        <v>1650.7989074638397</v>
      </c>
      <c r="KN14" s="18">
        <f t="shared" si="150"/>
        <v>1650.7989074638397</v>
      </c>
      <c r="KO14" s="18">
        <f t="shared" si="150"/>
        <v>1650.7989074638397</v>
      </c>
      <c r="KP14" s="18">
        <f t="shared" si="150"/>
        <v>1650.7989074638397</v>
      </c>
      <c r="KQ14" s="18">
        <f t="shared" si="150"/>
        <v>1650.7989074638397</v>
      </c>
      <c r="KR14" s="18">
        <f t="shared" si="150"/>
        <v>1650.7989074638397</v>
      </c>
      <c r="KS14" s="18">
        <f t="shared" si="150"/>
        <v>1650.7989074638397</v>
      </c>
      <c r="KT14" s="18">
        <f t="shared" si="150"/>
        <v>1650.7989074638397</v>
      </c>
      <c r="KU14" s="18">
        <f t="shared" si="150"/>
        <v>1650.7989074638397</v>
      </c>
      <c r="KV14" s="18">
        <f>KU14*1.05</f>
        <v>1733.3388528370317</v>
      </c>
      <c r="KW14" s="18">
        <f t="shared" ref="KW14:LG14" si="151">KV14</f>
        <v>1733.3388528370317</v>
      </c>
      <c r="KX14" s="18">
        <f t="shared" si="151"/>
        <v>1733.3388528370317</v>
      </c>
      <c r="KY14" s="18">
        <f t="shared" si="151"/>
        <v>1733.3388528370317</v>
      </c>
      <c r="KZ14" s="18">
        <f t="shared" si="151"/>
        <v>1733.3388528370317</v>
      </c>
      <c r="LA14" s="18">
        <f t="shared" si="151"/>
        <v>1733.3388528370317</v>
      </c>
      <c r="LB14" s="18">
        <f t="shared" si="151"/>
        <v>1733.3388528370317</v>
      </c>
      <c r="LC14" s="18">
        <f t="shared" si="151"/>
        <v>1733.3388528370317</v>
      </c>
      <c r="LD14" s="18">
        <f t="shared" si="151"/>
        <v>1733.3388528370317</v>
      </c>
      <c r="LE14" s="18">
        <f t="shared" si="151"/>
        <v>1733.3388528370317</v>
      </c>
      <c r="LF14" s="18">
        <f t="shared" si="151"/>
        <v>1733.3388528370317</v>
      </c>
      <c r="LG14" s="18">
        <f t="shared" si="151"/>
        <v>1733.3388528370317</v>
      </c>
      <c r="LH14" s="18">
        <f>LG14*1.05</f>
        <v>1820.0057954788833</v>
      </c>
      <c r="LI14" s="18">
        <f t="shared" ref="LI14:LS14" si="152">LH14</f>
        <v>1820.0057954788833</v>
      </c>
      <c r="LJ14" s="18">
        <f t="shared" si="152"/>
        <v>1820.0057954788833</v>
      </c>
      <c r="LK14" s="18">
        <f t="shared" si="152"/>
        <v>1820.0057954788833</v>
      </c>
      <c r="LL14" s="18">
        <f t="shared" si="152"/>
        <v>1820.0057954788833</v>
      </c>
      <c r="LM14" s="18">
        <f t="shared" si="152"/>
        <v>1820.0057954788833</v>
      </c>
      <c r="LN14" s="18">
        <f t="shared" si="152"/>
        <v>1820.0057954788833</v>
      </c>
      <c r="LO14" s="18">
        <f t="shared" si="152"/>
        <v>1820.0057954788833</v>
      </c>
      <c r="LP14" s="18">
        <f t="shared" si="152"/>
        <v>1820.0057954788833</v>
      </c>
      <c r="LQ14" s="18">
        <f t="shared" si="152"/>
        <v>1820.0057954788833</v>
      </c>
      <c r="LR14" s="18">
        <f t="shared" si="152"/>
        <v>1820.0057954788833</v>
      </c>
      <c r="LS14" s="18">
        <f t="shared" si="152"/>
        <v>1820.0057954788833</v>
      </c>
      <c r="LT14" s="18">
        <f>LS14*1.05</f>
        <v>1911.0060852528277</v>
      </c>
      <c r="LU14" s="18">
        <f t="shared" ref="LU14:ME14" si="153">LT14</f>
        <v>1911.0060852528277</v>
      </c>
      <c r="LV14" s="18">
        <f t="shared" si="153"/>
        <v>1911.0060852528277</v>
      </c>
      <c r="LW14" s="18">
        <f t="shared" si="153"/>
        <v>1911.0060852528277</v>
      </c>
      <c r="LX14" s="18">
        <f t="shared" si="153"/>
        <v>1911.0060852528277</v>
      </c>
      <c r="LY14" s="18">
        <f t="shared" si="153"/>
        <v>1911.0060852528277</v>
      </c>
      <c r="LZ14" s="18">
        <f t="shared" si="153"/>
        <v>1911.0060852528277</v>
      </c>
      <c r="MA14" s="18">
        <f t="shared" si="153"/>
        <v>1911.0060852528277</v>
      </c>
      <c r="MB14" s="18">
        <f t="shared" si="153"/>
        <v>1911.0060852528277</v>
      </c>
      <c r="MC14" s="18">
        <f t="shared" si="153"/>
        <v>1911.0060852528277</v>
      </c>
      <c r="MD14" s="18">
        <f t="shared" si="153"/>
        <v>1911.0060852528277</v>
      </c>
      <c r="ME14" s="18">
        <f t="shared" si="153"/>
        <v>1911.0060852528277</v>
      </c>
      <c r="MF14" s="16"/>
      <c r="RT14" s="16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</row>
    <row r="15" spans="1:919" hidden="1" x14ac:dyDescent="0.3">
      <c r="A15" t="s">
        <v>73</v>
      </c>
      <c r="B15" s="64" t="s">
        <v>77</v>
      </c>
      <c r="C15" t="s">
        <v>75</v>
      </c>
      <c r="D15" s="6">
        <v>106295</v>
      </c>
      <c r="F15" s="5">
        <v>36526</v>
      </c>
      <c r="G15" s="5">
        <v>40178</v>
      </c>
      <c r="H15" s="79">
        <f t="shared" si="31"/>
        <v>0</v>
      </c>
      <c r="I15" s="78">
        <f t="shared" si="25"/>
        <v>0</v>
      </c>
      <c r="J15" t="s">
        <v>54</v>
      </c>
      <c r="K15" t="s">
        <v>47</v>
      </c>
      <c r="L15" t="s">
        <v>70</v>
      </c>
      <c r="M15" t="s">
        <v>53</v>
      </c>
      <c r="N15" s="65" t="s">
        <v>76</v>
      </c>
      <c r="O15" t="s">
        <v>64</v>
      </c>
      <c r="P15" s="13">
        <v>1</v>
      </c>
      <c r="Q15" s="5">
        <f t="shared" si="142"/>
        <v>36526</v>
      </c>
      <c r="R15" s="5">
        <f t="shared" si="143"/>
        <v>40178</v>
      </c>
      <c r="S15">
        <v>120</v>
      </c>
      <c r="T15">
        <v>120</v>
      </c>
      <c r="U15">
        <v>3</v>
      </c>
      <c r="V15">
        <v>365</v>
      </c>
      <c r="AB15" s="2">
        <v>0.05</v>
      </c>
      <c r="AC15" t="s">
        <v>50</v>
      </c>
      <c r="MF15" s="20">
        <f>ME14*1.05</f>
        <v>2006.5563895154692</v>
      </c>
      <c r="MG15" s="20">
        <f t="shared" ref="MG15:MQ15" si="154">MF15</f>
        <v>2006.5563895154692</v>
      </c>
      <c r="MH15" s="20">
        <f t="shared" si="154"/>
        <v>2006.5563895154692</v>
      </c>
      <c r="MI15" s="20">
        <f t="shared" si="154"/>
        <v>2006.5563895154692</v>
      </c>
      <c r="MJ15" s="20">
        <f t="shared" si="154"/>
        <v>2006.5563895154692</v>
      </c>
      <c r="MK15" s="20">
        <f t="shared" si="154"/>
        <v>2006.5563895154692</v>
      </c>
      <c r="ML15" s="20">
        <f t="shared" si="154"/>
        <v>2006.5563895154692</v>
      </c>
      <c r="MM15" s="20">
        <f t="shared" si="154"/>
        <v>2006.5563895154692</v>
      </c>
      <c r="MN15" s="20">
        <f t="shared" si="154"/>
        <v>2006.5563895154692</v>
      </c>
      <c r="MO15" s="20">
        <f t="shared" si="154"/>
        <v>2006.5563895154692</v>
      </c>
      <c r="MP15" s="20">
        <f t="shared" si="154"/>
        <v>2006.5563895154692</v>
      </c>
      <c r="MQ15" s="20">
        <f t="shared" si="154"/>
        <v>2006.5563895154692</v>
      </c>
      <c r="MR15" s="20">
        <f>MQ15*1.05</f>
        <v>2106.8842089912428</v>
      </c>
      <c r="MS15" s="20">
        <f t="shared" ref="MS15:NC15" si="155">MR15</f>
        <v>2106.8842089912428</v>
      </c>
      <c r="MT15" s="20">
        <f t="shared" si="155"/>
        <v>2106.8842089912428</v>
      </c>
      <c r="MU15" s="20">
        <f t="shared" si="155"/>
        <v>2106.8842089912428</v>
      </c>
      <c r="MV15" s="20">
        <f t="shared" si="155"/>
        <v>2106.8842089912428</v>
      </c>
      <c r="MW15" s="20">
        <f t="shared" si="155"/>
        <v>2106.8842089912428</v>
      </c>
      <c r="MX15" s="20">
        <f t="shared" si="155"/>
        <v>2106.8842089912428</v>
      </c>
      <c r="MY15" s="20">
        <f t="shared" si="155"/>
        <v>2106.8842089912428</v>
      </c>
      <c r="MZ15" s="20">
        <f t="shared" si="155"/>
        <v>2106.8842089912428</v>
      </c>
      <c r="NA15" s="20">
        <f t="shared" si="155"/>
        <v>2106.8842089912428</v>
      </c>
      <c r="NB15" s="20">
        <f t="shared" si="155"/>
        <v>2106.8842089912428</v>
      </c>
      <c r="NC15" s="20">
        <f t="shared" si="155"/>
        <v>2106.8842089912428</v>
      </c>
      <c r="ND15" s="20">
        <f>NC15*1.05</f>
        <v>2212.2284194408048</v>
      </c>
      <c r="NE15" s="20">
        <f t="shared" ref="NE15:NO15" si="156">ND15</f>
        <v>2212.2284194408048</v>
      </c>
      <c r="NF15" s="20">
        <f t="shared" si="156"/>
        <v>2212.2284194408048</v>
      </c>
      <c r="NG15" s="20">
        <f t="shared" si="156"/>
        <v>2212.2284194408048</v>
      </c>
      <c r="NH15" s="20">
        <f t="shared" si="156"/>
        <v>2212.2284194408048</v>
      </c>
      <c r="NI15" s="20">
        <f t="shared" si="156"/>
        <v>2212.2284194408048</v>
      </c>
      <c r="NJ15" s="20">
        <f t="shared" si="156"/>
        <v>2212.2284194408048</v>
      </c>
      <c r="NK15" s="20">
        <f t="shared" si="156"/>
        <v>2212.2284194408048</v>
      </c>
      <c r="NL15" s="20">
        <f t="shared" si="156"/>
        <v>2212.2284194408048</v>
      </c>
      <c r="NM15" s="20">
        <f t="shared" si="156"/>
        <v>2212.2284194408048</v>
      </c>
      <c r="NN15" s="20">
        <f t="shared" si="156"/>
        <v>2212.2284194408048</v>
      </c>
      <c r="NO15" s="20">
        <f t="shared" si="156"/>
        <v>2212.2284194408048</v>
      </c>
      <c r="NP15" s="20">
        <f>NO15*1.05</f>
        <v>2322.8398404128452</v>
      </c>
      <c r="NQ15" s="20">
        <f t="shared" ref="NQ15:OA15" si="157">NP15</f>
        <v>2322.8398404128452</v>
      </c>
      <c r="NR15" s="20">
        <f t="shared" si="157"/>
        <v>2322.8398404128452</v>
      </c>
      <c r="NS15" s="20">
        <f t="shared" si="157"/>
        <v>2322.8398404128452</v>
      </c>
      <c r="NT15" s="20">
        <f t="shared" si="157"/>
        <v>2322.8398404128452</v>
      </c>
      <c r="NU15" s="20">
        <f t="shared" si="157"/>
        <v>2322.8398404128452</v>
      </c>
      <c r="NV15" s="20">
        <f t="shared" si="157"/>
        <v>2322.8398404128452</v>
      </c>
      <c r="NW15" s="20">
        <f t="shared" si="157"/>
        <v>2322.8398404128452</v>
      </c>
      <c r="NX15" s="20">
        <f t="shared" si="157"/>
        <v>2322.8398404128452</v>
      </c>
      <c r="NY15" s="20">
        <f t="shared" si="157"/>
        <v>2322.8398404128452</v>
      </c>
      <c r="NZ15" s="20">
        <f t="shared" si="157"/>
        <v>2322.8398404128452</v>
      </c>
      <c r="OA15" s="20">
        <f t="shared" si="157"/>
        <v>2322.8398404128452</v>
      </c>
      <c r="OB15" s="20">
        <f>OA15*1.05</f>
        <v>2438.9818324334874</v>
      </c>
      <c r="OC15" s="20">
        <f t="shared" ref="OC15:OM15" si="158">OB15</f>
        <v>2438.9818324334874</v>
      </c>
      <c r="OD15" s="20">
        <f t="shared" si="158"/>
        <v>2438.9818324334874</v>
      </c>
      <c r="OE15" s="20">
        <f t="shared" si="158"/>
        <v>2438.9818324334874</v>
      </c>
      <c r="OF15" s="20">
        <f t="shared" si="158"/>
        <v>2438.9818324334874</v>
      </c>
      <c r="OG15" s="20">
        <f t="shared" si="158"/>
        <v>2438.9818324334874</v>
      </c>
      <c r="OH15" s="20">
        <f t="shared" si="158"/>
        <v>2438.9818324334874</v>
      </c>
      <c r="OI15" s="20">
        <f t="shared" si="158"/>
        <v>2438.9818324334874</v>
      </c>
      <c r="OJ15" s="20">
        <f t="shared" si="158"/>
        <v>2438.9818324334874</v>
      </c>
      <c r="OK15" s="20">
        <f t="shared" si="158"/>
        <v>2438.9818324334874</v>
      </c>
      <c r="OL15" s="20">
        <f t="shared" si="158"/>
        <v>2438.9818324334874</v>
      </c>
      <c r="OM15" s="20">
        <f t="shared" si="158"/>
        <v>2438.9818324334874</v>
      </c>
      <c r="ON15" s="20">
        <f>OM15*1.05</f>
        <v>2560.930924055162</v>
      </c>
      <c r="OO15" s="20">
        <f t="shared" ref="OO15:OY15" si="159">ON15</f>
        <v>2560.930924055162</v>
      </c>
      <c r="OP15" s="20">
        <f t="shared" si="159"/>
        <v>2560.930924055162</v>
      </c>
      <c r="OQ15" s="20">
        <f t="shared" si="159"/>
        <v>2560.930924055162</v>
      </c>
      <c r="OR15" s="20">
        <f t="shared" si="159"/>
        <v>2560.930924055162</v>
      </c>
      <c r="OS15" s="20">
        <f t="shared" si="159"/>
        <v>2560.930924055162</v>
      </c>
      <c r="OT15" s="20">
        <f t="shared" si="159"/>
        <v>2560.930924055162</v>
      </c>
      <c r="OU15" s="20">
        <f t="shared" si="159"/>
        <v>2560.930924055162</v>
      </c>
      <c r="OV15" s="20">
        <f t="shared" si="159"/>
        <v>2560.930924055162</v>
      </c>
      <c r="OW15" s="20">
        <f t="shared" si="159"/>
        <v>2560.930924055162</v>
      </c>
      <c r="OX15" s="20">
        <f t="shared" si="159"/>
        <v>2560.930924055162</v>
      </c>
      <c r="OY15" s="20">
        <f t="shared" si="159"/>
        <v>2560.930924055162</v>
      </c>
      <c r="OZ15" s="20">
        <f>OY15*1.05</f>
        <v>2688.9774702579202</v>
      </c>
      <c r="PA15" s="20">
        <f t="shared" ref="PA15:PK15" si="160">OZ15</f>
        <v>2688.9774702579202</v>
      </c>
      <c r="PB15" s="20">
        <f t="shared" si="160"/>
        <v>2688.9774702579202</v>
      </c>
      <c r="PC15" s="20">
        <f t="shared" si="160"/>
        <v>2688.9774702579202</v>
      </c>
      <c r="PD15" s="20">
        <f t="shared" si="160"/>
        <v>2688.9774702579202</v>
      </c>
      <c r="PE15" s="20">
        <f t="shared" si="160"/>
        <v>2688.9774702579202</v>
      </c>
      <c r="PF15" s="20">
        <f t="shared" si="160"/>
        <v>2688.9774702579202</v>
      </c>
      <c r="PG15" s="20">
        <f t="shared" si="160"/>
        <v>2688.9774702579202</v>
      </c>
      <c r="PH15" s="20">
        <f t="shared" si="160"/>
        <v>2688.9774702579202</v>
      </c>
      <c r="PI15" s="20">
        <f t="shared" si="160"/>
        <v>2688.9774702579202</v>
      </c>
      <c r="PJ15" s="20">
        <f t="shared" si="160"/>
        <v>2688.9774702579202</v>
      </c>
      <c r="PK15" s="20">
        <f t="shared" si="160"/>
        <v>2688.9774702579202</v>
      </c>
      <c r="PL15" s="20">
        <f>PK15*1.05</f>
        <v>2823.4263437708164</v>
      </c>
      <c r="PM15" s="20">
        <f t="shared" ref="PM15:PW15" si="161">PL15</f>
        <v>2823.4263437708164</v>
      </c>
      <c r="PN15" s="20">
        <f t="shared" si="161"/>
        <v>2823.4263437708164</v>
      </c>
      <c r="PO15" s="20">
        <f t="shared" si="161"/>
        <v>2823.4263437708164</v>
      </c>
      <c r="PP15" s="20">
        <f t="shared" si="161"/>
        <v>2823.4263437708164</v>
      </c>
      <c r="PQ15" s="20">
        <f t="shared" si="161"/>
        <v>2823.4263437708164</v>
      </c>
      <c r="PR15" s="20">
        <f t="shared" si="161"/>
        <v>2823.4263437708164</v>
      </c>
      <c r="PS15" s="20">
        <f t="shared" si="161"/>
        <v>2823.4263437708164</v>
      </c>
      <c r="PT15" s="20">
        <f t="shared" si="161"/>
        <v>2823.4263437708164</v>
      </c>
      <c r="PU15" s="20">
        <f t="shared" si="161"/>
        <v>2823.4263437708164</v>
      </c>
      <c r="PV15" s="20">
        <f t="shared" si="161"/>
        <v>2823.4263437708164</v>
      </c>
      <c r="PW15" s="20">
        <f t="shared" si="161"/>
        <v>2823.4263437708164</v>
      </c>
      <c r="PX15" s="20">
        <f>PW15*1.05</f>
        <v>2964.5976609593572</v>
      </c>
      <c r="PY15" s="20">
        <f t="shared" ref="PY15:QI15" si="162">PX15</f>
        <v>2964.5976609593572</v>
      </c>
      <c r="PZ15" s="20">
        <f t="shared" si="162"/>
        <v>2964.5976609593572</v>
      </c>
      <c r="QA15" s="20">
        <f t="shared" si="162"/>
        <v>2964.5976609593572</v>
      </c>
      <c r="QB15" s="20">
        <f t="shared" si="162"/>
        <v>2964.5976609593572</v>
      </c>
      <c r="QC15" s="20">
        <f t="shared" si="162"/>
        <v>2964.5976609593572</v>
      </c>
      <c r="QD15" s="20">
        <f t="shared" si="162"/>
        <v>2964.5976609593572</v>
      </c>
      <c r="QE15" s="20">
        <f t="shared" si="162"/>
        <v>2964.5976609593572</v>
      </c>
      <c r="QF15" s="20">
        <f t="shared" si="162"/>
        <v>2964.5976609593572</v>
      </c>
      <c r="QG15" s="20">
        <f t="shared" si="162"/>
        <v>2964.5976609593572</v>
      </c>
      <c r="QH15" s="20">
        <f t="shared" si="162"/>
        <v>2964.5976609593572</v>
      </c>
      <c r="QI15" s="20">
        <f t="shared" si="162"/>
        <v>2964.5976609593572</v>
      </c>
      <c r="QJ15" s="20">
        <f>QI15*1.05</f>
        <v>3112.8275440073253</v>
      </c>
      <c r="QK15" s="20">
        <f t="shared" ref="QK15:QU15" si="163">QJ15</f>
        <v>3112.8275440073253</v>
      </c>
      <c r="QL15" s="20">
        <f t="shared" si="163"/>
        <v>3112.8275440073253</v>
      </c>
      <c r="QM15" s="20">
        <f t="shared" si="163"/>
        <v>3112.8275440073253</v>
      </c>
      <c r="QN15" s="20">
        <f t="shared" si="163"/>
        <v>3112.8275440073253</v>
      </c>
      <c r="QO15" s="20">
        <f t="shared" si="163"/>
        <v>3112.8275440073253</v>
      </c>
      <c r="QP15" s="20">
        <f t="shared" si="163"/>
        <v>3112.8275440073253</v>
      </c>
      <c r="QQ15" s="20">
        <f t="shared" si="163"/>
        <v>3112.8275440073253</v>
      </c>
      <c r="QR15" s="20">
        <f t="shared" si="163"/>
        <v>3112.8275440073253</v>
      </c>
      <c r="QS15" s="20">
        <f t="shared" si="163"/>
        <v>3112.8275440073253</v>
      </c>
      <c r="QT15" s="20">
        <f t="shared" si="163"/>
        <v>3112.8275440073253</v>
      </c>
      <c r="QU15" s="20">
        <f t="shared" si="163"/>
        <v>3112.8275440073253</v>
      </c>
      <c r="QV15" s="16"/>
      <c r="RT15" s="16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</row>
    <row r="16" spans="1:919" hidden="1" x14ac:dyDescent="0.3">
      <c r="A16" t="s">
        <v>73</v>
      </c>
      <c r="B16" s="64" t="s">
        <v>77</v>
      </c>
      <c r="C16" t="s">
        <v>75</v>
      </c>
      <c r="D16" s="6">
        <f>D15</f>
        <v>106295</v>
      </c>
      <c r="F16" s="5">
        <f>F15</f>
        <v>36526</v>
      </c>
      <c r="G16" s="5">
        <f>G15</f>
        <v>40178</v>
      </c>
      <c r="H16" s="79">
        <f t="shared" si="31"/>
        <v>0</v>
      </c>
      <c r="I16" s="78">
        <f t="shared" si="25"/>
        <v>0</v>
      </c>
      <c r="J16" t="s">
        <v>54</v>
      </c>
      <c r="K16" t="s">
        <v>47</v>
      </c>
      <c r="L16" t="s">
        <v>71</v>
      </c>
      <c r="M16" t="s">
        <v>78</v>
      </c>
      <c r="N16" s="65" t="s">
        <v>76</v>
      </c>
      <c r="O16" t="s">
        <v>64</v>
      </c>
      <c r="P16" s="13">
        <v>1</v>
      </c>
      <c r="Q16" s="5">
        <f t="shared" si="142"/>
        <v>36526</v>
      </c>
      <c r="R16" s="5">
        <f t="shared" si="143"/>
        <v>40178</v>
      </c>
      <c r="S16">
        <v>120</v>
      </c>
      <c r="T16">
        <v>120</v>
      </c>
      <c r="U16">
        <v>3</v>
      </c>
      <c r="V16">
        <v>365</v>
      </c>
      <c r="AB16" s="2">
        <v>0.05</v>
      </c>
      <c r="AC16" t="s">
        <v>50</v>
      </c>
      <c r="MF16" s="20">
        <f>ME14*1.05</f>
        <v>2006.5563895154692</v>
      </c>
      <c r="MG16" s="20">
        <f t="shared" ref="MG16:MQ16" si="164">MF16</f>
        <v>2006.5563895154692</v>
      </c>
      <c r="MH16" s="20">
        <f t="shared" si="164"/>
        <v>2006.5563895154692</v>
      </c>
      <c r="MI16" s="20">
        <f t="shared" si="164"/>
        <v>2006.5563895154692</v>
      </c>
      <c r="MJ16" s="20">
        <f t="shared" si="164"/>
        <v>2006.5563895154692</v>
      </c>
      <c r="MK16" s="20">
        <f t="shared" si="164"/>
        <v>2006.5563895154692</v>
      </c>
      <c r="ML16" s="20">
        <f t="shared" si="164"/>
        <v>2006.5563895154692</v>
      </c>
      <c r="MM16" s="20">
        <f t="shared" si="164"/>
        <v>2006.5563895154692</v>
      </c>
      <c r="MN16" s="20">
        <f t="shared" si="164"/>
        <v>2006.5563895154692</v>
      </c>
      <c r="MO16" s="20">
        <f t="shared" si="164"/>
        <v>2006.5563895154692</v>
      </c>
      <c r="MP16" s="20">
        <f t="shared" si="164"/>
        <v>2006.5563895154692</v>
      </c>
      <c r="MQ16" s="20">
        <f t="shared" si="164"/>
        <v>2006.5563895154692</v>
      </c>
      <c r="MR16" s="20">
        <f>MQ16*1.05</f>
        <v>2106.8842089912428</v>
      </c>
      <c r="MS16" s="20">
        <f t="shared" ref="MS16:NC16" si="165">MR16</f>
        <v>2106.8842089912428</v>
      </c>
      <c r="MT16" s="20">
        <f t="shared" si="165"/>
        <v>2106.8842089912428</v>
      </c>
      <c r="MU16" s="20">
        <f t="shared" si="165"/>
        <v>2106.8842089912428</v>
      </c>
      <c r="MV16" s="20">
        <f t="shared" si="165"/>
        <v>2106.8842089912428</v>
      </c>
      <c r="MW16" s="20">
        <f t="shared" si="165"/>
        <v>2106.8842089912428</v>
      </c>
      <c r="MX16" s="20">
        <f t="shared" si="165"/>
        <v>2106.8842089912428</v>
      </c>
      <c r="MY16" s="20">
        <f t="shared" si="165"/>
        <v>2106.8842089912428</v>
      </c>
      <c r="MZ16" s="20">
        <f t="shared" si="165"/>
        <v>2106.8842089912428</v>
      </c>
      <c r="NA16" s="20">
        <f t="shared" si="165"/>
        <v>2106.8842089912428</v>
      </c>
      <c r="NB16" s="20">
        <f t="shared" si="165"/>
        <v>2106.8842089912428</v>
      </c>
      <c r="NC16" s="20">
        <f t="shared" si="165"/>
        <v>2106.8842089912428</v>
      </c>
      <c r="ND16" s="20">
        <f>NC16*1.05</f>
        <v>2212.2284194408048</v>
      </c>
      <c r="NE16" s="20">
        <f t="shared" ref="NE16:NO16" si="166">ND16</f>
        <v>2212.2284194408048</v>
      </c>
      <c r="NF16" s="20">
        <f t="shared" si="166"/>
        <v>2212.2284194408048</v>
      </c>
      <c r="NG16" s="20">
        <f t="shared" si="166"/>
        <v>2212.2284194408048</v>
      </c>
      <c r="NH16" s="20">
        <f t="shared" si="166"/>
        <v>2212.2284194408048</v>
      </c>
      <c r="NI16" s="20">
        <f t="shared" si="166"/>
        <v>2212.2284194408048</v>
      </c>
      <c r="NJ16" s="20">
        <f t="shared" si="166"/>
        <v>2212.2284194408048</v>
      </c>
      <c r="NK16" s="20">
        <f t="shared" si="166"/>
        <v>2212.2284194408048</v>
      </c>
      <c r="NL16" s="20">
        <f t="shared" si="166"/>
        <v>2212.2284194408048</v>
      </c>
      <c r="NM16" s="20">
        <f t="shared" si="166"/>
        <v>2212.2284194408048</v>
      </c>
      <c r="NN16" s="20">
        <f t="shared" si="166"/>
        <v>2212.2284194408048</v>
      </c>
      <c r="NO16" s="20">
        <f t="shared" si="166"/>
        <v>2212.2284194408048</v>
      </c>
      <c r="NP16" s="20">
        <f>NO16*1.05</f>
        <v>2322.8398404128452</v>
      </c>
      <c r="NQ16" s="20">
        <f t="shared" ref="NQ16:OA16" si="167">NP16</f>
        <v>2322.8398404128452</v>
      </c>
      <c r="NR16" s="20">
        <f t="shared" si="167"/>
        <v>2322.8398404128452</v>
      </c>
      <c r="NS16" s="20">
        <f t="shared" si="167"/>
        <v>2322.8398404128452</v>
      </c>
      <c r="NT16" s="20">
        <f t="shared" si="167"/>
        <v>2322.8398404128452</v>
      </c>
      <c r="NU16" s="20">
        <f t="shared" si="167"/>
        <v>2322.8398404128452</v>
      </c>
      <c r="NV16" s="20">
        <f t="shared" si="167"/>
        <v>2322.8398404128452</v>
      </c>
      <c r="NW16" s="20">
        <f t="shared" si="167"/>
        <v>2322.8398404128452</v>
      </c>
      <c r="NX16" s="20">
        <f t="shared" si="167"/>
        <v>2322.8398404128452</v>
      </c>
      <c r="NY16" s="20">
        <f t="shared" si="167"/>
        <v>2322.8398404128452</v>
      </c>
      <c r="NZ16" s="20">
        <f t="shared" si="167"/>
        <v>2322.8398404128452</v>
      </c>
      <c r="OA16" s="20">
        <f t="shared" si="167"/>
        <v>2322.8398404128452</v>
      </c>
      <c r="OB16" s="20">
        <f>OA16*1.05</f>
        <v>2438.9818324334874</v>
      </c>
      <c r="OC16" s="20">
        <f t="shared" ref="OC16:OM16" si="168">OB16</f>
        <v>2438.9818324334874</v>
      </c>
      <c r="OD16" s="20">
        <f t="shared" si="168"/>
        <v>2438.9818324334874</v>
      </c>
      <c r="OE16" s="20">
        <f t="shared" si="168"/>
        <v>2438.9818324334874</v>
      </c>
      <c r="OF16" s="20">
        <f t="shared" si="168"/>
        <v>2438.9818324334874</v>
      </c>
      <c r="OG16" s="20">
        <f t="shared" si="168"/>
        <v>2438.9818324334874</v>
      </c>
      <c r="OH16" s="20">
        <f t="shared" si="168"/>
        <v>2438.9818324334874</v>
      </c>
      <c r="OI16" s="20">
        <f t="shared" si="168"/>
        <v>2438.9818324334874</v>
      </c>
      <c r="OJ16" s="20">
        <f t="shared" si="168"/>
        <v>2438.9818324334874</v>
      </c>
      <c r="OK16" s="20">
        <f t="shared" si="168"/>
        <v>2438.9818324334874</v>
      </c>
      <c r="OL16" s="20">
        <f t="shared" si="168"/>
        <v>2438.9818324334874</v>
      </c>
      <c r="OM16" s="20">
        <f t="shared" si="168"/>
        <v>2438.9818324334874</v>
      </c>
      <c r="ON16" s="20">
        <f>OM16*1.05</f>
        <v>2560.930924055162</v>
      </c>
      <c r="OO16" s="20">
        <f t="shared" ref="OO16:OY16" si="169">ON16</f>
        <v>2560.930924055162</v>
      </c>
      <c r="OP16" s="20">
        <f t="shared" si="169"/>
        <v>2560.930924055162</v>
      </c>
      <c r="OQ16" s="20">
        <f t="shared" si="169"/>
        <v>2560.930924055162</v>
      </c>
      <c r="OR16" s="20">
        <f t="shared" si="169"/>
        <v>2560.930924055162</v>
      </c>
      <c r="OS16" s="20">
        <f t="shared" si="169"/>
        <v>2560.930924055162</v>
      </c>
      <c r="OT16" s="20">
        <f t="shared" si="169"/>
        <v>2560.930924055162</v>
      </c>
      <c r="OU16" s="20">
        <f t="shared" si="169"/>
        <v>2560.930924055162</v>
      </c>
      <c r="OV16" s="20">
        <f t="shared" si="169"/>
        <v>2560.930924055162</v>
      </c>
      <c r="OW16" s="20">
        <f t="shared" si="169"/>
        <v>2560.930924055162</v>
      </c>
      <c r="OX16" s="20">
        <f t="shared" si="169"/>
        <v>2560.930924055162</v>
      </c>
      <c r="OY16" s="20">
        <f t="shared" si="169"/>
        <v>2560.930924055162</v>
      </c>
      <c r="OZ16" s="20">
        <f>OY16*1.05</f>
        <v>2688.9774702579202</v>
      </c>
      <c r="PA16" s="20">
        <f t="shared" ref="PA16:PK16" si="170">OZ16</f>
        <v>2688.9774702579202</v>
      </c>
      <c r="PB16" s="20">
        <f t="shared" si="170"/>
        <v>2688.9774702579202</v>
      </c>
      <c r="PC16" s="20">
        <f t="shared" si="170"/>
        <v>2688.9774702579202</v>
      </c>
      <c r="PD16" s="20">
        <f t="shared" si="170"/>
        <v>2688.9774702579202</v>
      </c>
      <c r="PE16" s="20">
        <f t="shared" si="170"/>
        <v>2688.9774702579202</v>
      </c>
      <c r="PF16" s="20">
        <f t="shared" si="170"/>
        <v>2688.9774702579202</v>
      </c>
      <c r="PG16" s="20">
        <f t="shared" si="170"/>
        <v>2688.9774702579202</v>
      </c>
      <c r="PH16" s="20">
        <f t="shared" si="170"/>
        <v>2688.9774702579202</v>
      </c>
      <c r="PI16" s="20">
        <f t="shared" si="170"/>
        <v>2688.9774702579202</v>
      </c>
      <c r="PJ16" s="20">
        <f t="shared" si="170"/>
        <v>2688.9774702579202</v>
      </c>
      <c r="PK16" s="20">
        <f t="shared" si="170"/>
        <v>2688.9774702579202</v>
      </c>
      <c r="PL16" s="20">
        <f>PK16*1.05</f>
        <v>2823.4263437708164</v>
      </c>
      <c r="PM16" s="20">
        <f t="shared" ref="PM16:PW16" si="171">PL16</f>
        <v>2823.4263437708164</v>
      </c>
      <c r="PN16" s="20">
        <f t="shared" si="171"/>
        <v>2823.4263437708164</v>
      </c>
      <c r="PO16" s="20">
        <f t="shared" si="171"/>
        <v>2823.4263437708164</v>
      </c>
      <c r="PP16" s="20">
        <f t="shared" si="171"/>
        <v>2823.4263437708164</v>
      </c>
      <c r="PQ16" s="20">
        <f t="shared" si="171"/>
        <v>2823.4263437708164</v>
      </c>
      <c r="PR16" s="20">
        <f t="shared" si="171"/>
        <v>2823.4263437708164</v>
      </c>
      <c r="PS16" s="20">
        <f t="shared" si="171"/>
        <v>2823.4263437708164</v>
      </c>
      <c r="PT16" s="20">
        <f t="shared" si="171"/>
        <v>2823.4263437708164</v>
      </c>
      <c r="PU16" s="20">
        <f t="shared" si="171"/>
        <v>2823.4263437708164</v>
      </c>
      <c r="PV16" s="20">
        <f t="shared" si="171"/>
        <v>2823.4263437708164</v>
      </c>
      <c r="PW16" s="20">
        <f t="shared" si="171"/>
        <v>2823.4263437708164</v>
      </c>
      <c r="PX16" s="20">
        <f>PW16*1.05</f>
        <v>2964.5976609593572</v>
      </c>
      <c r="PY16" s="20">
        <f t="shared" ref="PY16:QI16" si="172">PX16</f>
        <v>2964.5976609593572</v>
      </c>
      <c r="PZ16" s="20">
        <f t="shared" si="172"/>
        <v>2964.5976609593572</v>
      </c>
      <c r="QA16" s="20">
        <f t="shared" si="172"/>
        <v>2964.5976609593572</v>
      </c>
      <c r="QB16" s="20">
        <f t="shared" si="172"/>
        <v>2964.5976609593572</v>
      </c>
      <c r="QC16" s="20">
        <f t="shared" si="172"/>
        <v>2964.5976609593572</v>
      </c>
      <c r="QD16" s="20">
        <f t="shared" si="172"/>
        <v>2964.5976609593572</v>
      </c>
      <c r="QE16" s="20">
        <f t="shared" si="172"/>
        <v>2964.5976609593572</v>
      </c>
      <c r="QF16" s="20">
        <f t="shared" si="172"/>
        <v>2964.5976609593572</v>
      </c>
      <c r="QG16" s="20">
        <f t="shared" si="172"/>
        <v>2964.5976609593572</v>
      </c>
      <c r="QH16" s="20">
        <f t="shared" si="172"/>
        <v>2964.5976609593572</v>
      </c>
      <c r="QI16" s="20">
        <f t="shared" si="172"/>
        <v>2964.5976609593572</v>
      </c>
      <c r="QJ16" s="20">
        <f>QI16*1.05</f>
        <v>3112.8275440073253</v>
      </c>
      <c r="QK16" s="20">
        <f t="shared" ref="QK16:QU16" si="173">QJ16</f>
        <v>3112.8275440073253</v>
      </c>
      <c r="QL16" s="20">
        <f t="shared" si="173"/>
        <v>3112.8275440073253</v>
      </c>
      <c r="QM16" s="20">
        <f t="shared" si="173"/>
        <v>3112.8275440073253</v>
      </c>
      <c r="QN16" s="20">
        <f t="shared" si="173"/>
        <v>3112.8275440073253</v>
      </c>
      <c r="QO16" s="20">
        <f t="shared" si="173"/>
        <v>3112.8275440073253</v>
      </c>
      <c r="QP16" s="20">
        <f t="shared" si="173"/>
        <v>3112.8275440073253</v>
      </c>
      <c r="QQ16" s="20">
        <f t="shared" si="173"/>
        <v>3112.8275440073253</v>
      </c>
      <c r="QR16" s="20">
        <f t="shared" si="173"/>
        <v>3112.8275440073253</v>
      </c>
      <c r="QS16" s="20">
        <f t="shared" si="173"/>
        <v>3112.8275440073253</v>
      </c>
      <c r="QT16" s="20">
        <f t="shared" si="173"/>
        <v>3112.8275440073253</v>
      </c>
      <c r="QU16" s="20">
        <f t="shared" si="173"/>
        <v>3112.8275440073253</v>
      </c>
      <c r="QV16" s="16"/>
      <c r="RT16" s="16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</row>
    <row r="17" spans="1:919" hidden="1" x14ac:dyDescent="0.3">
      <c r="A17" t="s">
        <v>73</v>
      </c>
      <c r="B17" s="64" t="s">
        <v>77</v>
      </c>
      <c r="C17" t="s">
        <v>75</v>
      </c>
      <c r="D17" s="6">
        <f>D16</f>
        <v>106295</v>
      </c>
      <c r="F17" s="5">
        <v>36526</v>
      </c>
      <c r="G17" s="5">
        <v>39082</v>
      </c>
      <c r="H17" s="79">
        <f t="shared" si="31"/>
        <v>0</v>
      </c>
      <c r="I17" s="78">
        <f t="shared" si="25"/>
        <v>0</v>
      </c>
      <c r="J17" t="s">
        <v>54</v>
      </c>
      <c r="K17" t="s">
        <v>47</v>
      </c>
      <c r="L17" t="s">
        <v>79</v>
      </c>
      <c r="M17" t="s">
        <v>80</v>
      </c>
      <c r="N17" s="65" t="s">
        <v>76</v>
      </c>
      <c r="O17" t="s">
        <v>64</v>
      </c>
      <c r="P17" s="13">
        <v>1</v>
      </c>
      <c r="Q17" s="5">
        <f t="shared" si="142"/>
        <v>36526</v>
      </c>
      <c r="R17" s="5">
        <f t="shared" si="143"/>
        <v>39082</v>
      </c>
      <c r="S17">
        <v>84</v>
      </c>
      <c r="T17">
        <v>180</v>
      </c>
      <c r="U17">
        <v>2</v>
      </c>
      <c r="V17">
        <v>365</v>
      </c>
      <c r="AB17" s="2">
        <v>0.05</v>
      </c>
      <c r="AC17" t="s">
        <v>50</v>
      </c>
      <c r="MF17" s="19">
        <f>ME14*1.05</f>
        <v>2006.5563895154692</v>
      </c>
      <c r="MG17" s="18">
        <f t="shared" ref="MG17:MQ17" si="174">MF17</f>
        <v>2006.5563895154692</v>
      </c>
      <c r="MH17" s="18">
        <f t="shared" si="174"/>
        <v>2006.5563895154692</v>
      </c>
      <c r="MI17" s="18">
        <f t="shared" si="174"/>
        <v>2006.5563895154692</v>
      </c>
      <c r="MJ17" s="18">
        <f t="shared" si="174"/>
        <v>2006.5563895154692</v>
      </c>
      <c r="MK17" s="18">
        <f t="shared" si="174"/>
        <v>2006.5563895154692</v>
      </c>
      <c r="ML17" s="18">
        <f t="shared" si="174"/>
        <v>2006.5563895154692</v>
      </c>
      <c r="MM17" s="18">
        <f t="shared" si="174"/>
        <v>2006.5563895154692</v>
      </c>
      <c r="MN17" s="18">
        <f t="shared" si="174"/>
        <v>2006.5563895154692</v>
      </c>
      <c r="MO17" s="18">
        <f t="shared" si="174"/>
        <v>2006.5563895154692</v>
      </c>
      <c r="MP17" s="18">
        <f t="shared" si="174"/>
        <v>2006.5563895154692</v>
      </c>
      <c r="MQ17" s="18">
        <f t="shared" si="174"/>
        <v>2006.5563895154692</v>
      </c>
      <c r="MR17" s="18">
        <f>MQ17*1.05</f>
        <v>2106.8842089912428</v>
      </c>
      <c r="MS17" s="18">
        <f t="shared" ref="MS17:NC17" si="175">MR17</f>
        <v>2106.8842089912428</v>
      </c>
      <c r="MT17" s="18">
        <f t="shared" si="175"/>
        <v>2106.8842089912428</v>
      </c>
      <c r="MU17" s="18">
        <f t="shared" si="175"/>
        <v>2106.8842089912428</v>
      </c>
      <c r="MV17" s="18">
        <f t="shared" si="175"/>
        <v>2106.8842089912428</v>
      </c>
      <c r="MW17" s="18">
        <f t="shared" si="175"/>
        <v>2106.8842089912428</v>
      </c>
      <c r="MX17" s="18">
        <f t="shared" si="175"/>
        <v>2106.8842089912428</v>
      </c>
      <c r="MY17" s="18">
        <f t="shared" si="175"/>
        <v>2106.8842089912428</v>
      </c>
      <c r="MZ17" s="18">
        <f t="shared" si="175"/>
        <v>2106.8842089912428</v>
      </c>
      <c r="NA17" s="18">
        <f t="shared" si="175"/>
        <v>2106.8842089912428</v>
      </c>
      <c r="NB17" s="18">
        <f t="shared" si="175"/>
        <v>2106.8842089912428</v>
      </c>
      <c r="NC17" s="18">
        <f t="shared" si="175"/>
        <v>2106.8842089912428</v>
      </c>
      <c r="ND17" s="18">
        <f>NC17*1.05</f>
        <v>2212.2284194408048</v>
      </c>
      <c r="NE17" s="18">
        <f t="shared" ref="NE17:NO17" si="176">ND17</f>
        <v>2212.2284194408048</v>
      </c>
      <c r="NF17" s="18">
        <f t="shared" si="176"/>
        <v>2212.2284194408048</v>
      </c>
      <c r="NG17" s="18">
        <f t="shared" si="176"/>
        <v>2212.2284194408048</v>
      </c>
      <c r="NH17" s="18">
        <f t="shared" si="176"/>
        <v>2212.2284194408048</v>
      </c>
      <c r="NI17" s="18">
        <f t="shared" si="176"/>
        <v>2212.2284194408048</v>
      </c>
      <c r="NJ17" s="18">
        <f t="shared" si="176"/>
        <v>2212.2284194408048</v>
      </c>
      <c r="NK17" s="18">
        <f t="shared" si="176"/>
        <v>2212.2284194408048</v>
      </c>
      <c r="NL17" s="18">
        <f t="shared" si="176"/>
        <v>2212.2284194408048</v>
      </c>
      <c r="NM17" s="18">
        <f t="shared" si="176"/>
        <v>2212.2284194408048</v>
      </c>
      <c r="NN17" s="18">
        <f t="shared" si="176"/>
        <v>2212.2284194408048</v>
      </c>
      <c r="NO17" s="18">
        <f t="shared" si="176"/>
        <v>2212.2284194408048</v>
      </c>
      <c r="NP17" s="18">
        <f>NO17*1.05</f>
        <v>2322.8398404128452</v>
      </c>
      <c r="NQ17" s="18">
        <f t="shared" ref="NQ17:OA17" si="177">NP17</f>
        <v>2322.8398404128452</v>
      </c>
      <c r="NR17" s="18">
        <f t="shared" si="177"/>
        <v>2322.8398404128452</v>
      </c>
      <c r="NS17" s="18">
        <f t="shared" si="177"/>
        <v>2322.8398404128452</v>
      </c>
      <c r="NT17" s="18">
        <f t="shared" si="177"/>
        <v>2322.8398404128452</v>
      </c>
      <c r="NU17" s="18">
        <f t="shared" si="177"/>
        <v>2322.8398404128452</v>
      </c>
      <c r="NV17" s="18">
        <f t="shared" si="177"/>
        <v>2322.8398404128452</v>
      </c>
      <c r="NW17" s="18">
        <f t="shared" si="177"/>
        <v>2322.8398404128452</v>
      </c>
      <c r="NX17" s="18">
        <f t="shared" si="177"/>
        <v>2322.8398404128452</v>
      </c>
      <c r="NY17" s="18">
        <f t="shared" si="177"/>
        <v>2322.8398404128452</v>
      </c>
      <c r="NZ17" s="18">
        <f t="shared" si="177"/>
        <v>2322.8398404128452</v>
      </c>
      <c r="OA17" s="18">
        <f t="shared" si="177"/>
        <v>2322.8398404128452</v>
      </c>
      <c r="OB17" s="18">
        <f>OA17*1.05</f>
        <v>2438.9818324334874</v>
      </c>
      <c r="OC17" s="18">
        <f t="shared" ref="OC17:OM17" si="178">OB17</f>
        <v>2438.9818324334874</v>
      </c>
      <c r="OD17" s="18">
        <f t="shared" si="178"/>
        <v>2438.9818324334874</v>
      </c>
      <c r="OE17" s="18">
        <f t="shared" si="178"/>
        <v>2438.9818324334874</v>
      </c>
      <c r="OF17" s="18">
        <f t="shared" si="178"/>
        <v>2438.9818324334874</v>
      </c>
      <c r="OG17" s="18">
        <f t="shared" si="178"/>
        <v>2438.9818324334874</v>
      </c>
      <c r="OH17" s="18">
        <f t="shared" si="178"/>
        <v>2438.9818324334874</v>
      </c>
      <c r="OI17" s="18">
        <f t="shared" si="178"/>
        <v>2438.9818324334874</v>
      </c>
      <c r="OJ17" s="18">
        <f t="shared" si="178"/>
        <v>2438.9818324334874</v>
      </c>
      <c r="OK17" s="18">
        <f t="shared" si="178"/>
        <v>2438.9818324334874</v>
      </c>
      <c r="OL17" s="18">
        <f t="shared" si="178"/>
        <v>2438.9818324334874</v>
      </c>
      <c r="OM17" s="18">
        <f t="shared" si="178"/>
        <v>2438.9818324334874</v>
      </c>
      <c r="ON17" s="18">
        <f>OM17*1.05</f>
        <v>2560.930924055162</v>
      </c>
      <c r="OO17" s="18">
        <f t="shared" ref="OO17:OY17" si="179">ON17</f>
        <v>2560.930924055162</v>
      </c>
      <c r="OP17" s="18">
        <f t="shared" si="179"/>
        <v>2560.930924055162</v>
      </c>
      <c r="OQ17" s="18">
        <f t="shared" si="179"/>
        <v>2560.930924055162</v>
      </c>
      <c r="OR17" s="18">
        <f t="shared" si="179"/>
        <v>2560.930924055162</v>
      </c>
      <c r="OS17" s="18">
        <f t="shared" si="179"/>
        <v>2560.930924055162</v>
      </c>
      <c r="OT17" s="18">
        <f t="shared" si="179"/>
        <v>2560.930924055162</v>
      </c>
      <c r="OU17" s="18">
        <f t="shared" si="179"/>
        <v>2560.930924055162</v>
      </c>
      <c r="OV17" s="18">
        <f t="shared" si="179"/>
        <v>2560.930924055162</v>
      </c>
      <c r="OW17" s="18">
        <f t="shared" si="179"/>
        <v>2560.930924055162</v>
      </c>
      <c r="OX17" s="18">
        <f t="shared" si="179"/>
        <v>2560.930924055162</v>
      </c>
      <c r="OY17" s="18">
        <f t="shared" si="179"/>
        <v>2560.930924055162</v>
      </c>
      <c r="OZ17" s="18">
        <f>OY17*1.05</f>
        <v>2688.9774702579202</v>
      </c>
      <c r="PA17" s="18">
        <f t="shared" ref="PA17:PK17" si="180">OZ17</f>
        <v>2688.9774702579202</v>
      </c>
      <c r="PB17" s="18">
        <f t="shared" si="180"/>
        <v>2688.9774702579202</v>
      </c>
      <c r="PC17" s="18">
        <f t="shared" si="180"/>
        <v>2688.9774702579202</v>
      </c>
      <c r="PD17" s="18">
        <f t="shared" si="180"/>
        <v>2688.9774702579202</v>
      </c>
      <c r="PE17" s="18">
        <f t="shared" si="180"/>
        <v>2688.9774702579202</v>
      </c>
      <c r="PF17" s="18">
        <f t="shared" si="180"/>
        <v>2688.9774702579202</v>
      </c>
      <c r="PG17" s="18">
        <f t="shared" si="180"/>
        <v>2688.9774702579202</v>
      </c>
      <c r="PH17" s="18">
        <f t="shared" si="180"/>
        <v>2688.9774702579202</v>
      </c>
      <c r="PI17" s="18">
        <f t="shared" si="180"/>
        <v>2688.9774702579202</v>
      </c>
      <c r="PJ17" s="18">
        <f t="shared" si="180"/>
        <v>2688.9774702579202</v>
      </c>
      <c r="PK17" s="18">
        <f t="shared" si="180"/>
        <v>2688.9774702579202</v>
      </c>
      <c r="PL17" s="19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RT17" s="16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</row>
    <row r="18" spans="1:919" hidden="1" x14ac:dyDescent="0.3">
      <c r="A18" t="s">
        <v>73</v>
      </c>
      <c r="B18" s="64" t="s">
        <v>77</v>
      </c>
      <c r="C18" t="s">
        <v>75</v>
      </c>
      <c r="D18" s="6">
        <f>D17</f>
        <v>106295</v>
      </c>
      <c r="F18" s="5">
        <v>39083</v>
      </c>
      <c r="G18" s="5">
        <v>44561</v>
      </c>
      <c r="H18" s="79">
        <f t="shared" si="31"/>
        <v>0</v>
      </c>
      <c r="I18" s="78">
        <f t="shared" si="25"/>
        <v>0</v>
      </c>
      <c r="J18" t="s">
        <v>54</v>
      </c>
      <c r="K18" t="s">
        <v>47</v>
      </c>
      <c r="L18" t="s">
        <v>69</v>
      </c>
      <c r="M18" t="s">
        <v>55</v>
      </c>
      <c r="N18" s="65" t="s">
        <v>76</v>
      </c>
      <c r="O18" t="s">
        <v>64</v>
      </c>
      <c r="P18" s="13">
        <v>1</v>
      </c>
      <c r="Q18" s="5">
        <f>F18</f>
        <v>39083</v>
      </c>
      <c r="R18" s="5">
        <f t="shared" si="143"/>
        <v>44561</v>
      </c>
      <c r="S18">
        <v>84</v>
      </c>
      <c r="T18">
        <v>180</v>
      </c>
      <c r="U18">
        <v>1</v>
      </c>
      <c r="V18">
        <v>365</v>
      </c>
      <c r="Y18" s="3">
        <f>AA18*12/D18</f>
        <v>1.5558116562397102</v>
      </c>
      <c r="AA18" s="18">
        <f>165375/12</f>
        <v>13781.25</v>
      </c>
      <c r="AB18" s="13">
        <v>0.05</v>
      </c>
      <c r="AC18" t="s">
        <v>50</v>
      </c>
      <c r="PL18" s="18">
        <f t="shared" ref="PL18:QU18" si="181">PL16</f>
        <v>2823.4263437708164</v>
      </c>
      <c r="PM18" s="18">
        <f t="shared" si="181"/>
        <v>2823.4263437708164</v>
      </c>
      <c r="PN18" s="18">
        <f t="shared" si="181"/>
        <v>2823.4263437708164</v>
      </c>
      <c r="PO18" s="18">
        <f t="shared" si="181"/>
        <v>2823.4263437708164</v>
      </c>
      <c r="PP18" s="18">
        <f t="shared" si="181"/>
        <v>2823.4263437708164</v>
      </c>
      <c r="PQ18" s="18">
        <f t="shared" si="181"/>
        <v>2823.4263437708164</v>
      </c>
      <c r="PR18" s="18">
        <f t="shared" si="181"/>
        <v>2823.4263437708164</v>
      </c>
      <c r="PS18" s="18">
        <f t="shared" si="181"/>
        <v>2823.4263437708164</v>
      </c>
      <c r="PT18" s="18">
        <f t="shared" si="181"/>
        <v>2823.4263437708164</v>
      </c>
      <c r="PU18" s="18">
        <f t="shared" si="181"/>
        <v>2823.4263437708164</v>
      </c>
      <c r="PV18" s="18">
        <f t="shared" si="181"/>
        <v>2823.4263437708164</v>
      </c>
      <c r="PW18" s="18">
        <f t="shared" si="181"/>
        <v>2823.4263437708164</v>
      </c>
      <c r="PX18" s="18">
        <f t="shared" si="181"/>
        <v>2964.5976609593572</v>
      </c>
      <c r="PY18" s="18">
        <f t="shared" si="181"/>
        <v>2964.5976609593572</v>
      </c>
      <c r="PZ18" s="18">
        <f t="shared" si="181"/>
        <v>2964.5976609593572</v>
      </c>
      <c r="QA18" s="18">
        <f t="shared" si="181"/>
        <v>2964.5976609593572</v>
      </c>
      <c r="QB18" s="18">
        <f t="shared" si="181"/>
        <v>2964.5976609593572</v>
      </c>
      <c r="QC18" s="18">
        <f t="shared" si="181"/>
        <v>2964.5976609593572</v>
      </c>
      <c r="QD18" s="18">
        <f t="shared" si="181"/>
        <v>2964.5976609593572</v>
      </c>
      <c r="QE18" s="18">
        <f t="shared" si="181"/>
        <v>2964.5976609593572</v>
      </c>
      <c r="QF18" s="18">
        <f t="shared" si="181"/>
        <v>2964.5976609593572</v>
      </c>
      <c r="QG18" s="18">
        <f t="shared" si="181"/>
        <v>2964.5976609593572</v>
      </c>
      <c r="QH18" s="18">
        <f t="shared" si="181"/>
        <v>2964.5976609593572</v>
      </c>
      <c r="QI18" s="18">
        <f t="shared" si="181"/>
        <v>2964.5976609593572</v>
      </c>
      <c r="QJ18" s="18">
        <f t="shared" si="181"/>
        <v>3112.8275440073253</v>
      </c>
      <c r="QK18" s="18">
        <f t="shared" si="181"/>
        <v>3112.8275440073253</v>
      </c>
      <c r="QL18" s="18">
        <f t="shared" si="181"/>
        <v>3112.8275440073253</v>
      </c>
      <c r="QM18" s="18">
        <f t="shared" si="181"/>
        <v>3112.8275440073253</v>
      </c>
      <c r="QN18" s="18">
        <f t="shared" si="181"/>
        <v>3112.8275440073253</v>
      </c>
      <c r="QO18" s="18">
        <f t="shared" si="181"/>
        <v>3112.8275440073253</v>
      </c>
      <c r="QP18" s="18">
        <f t="shared" si="181"/>
        <v>3112.8275440073253</v>
      </c>
      <c r="QQ18" s="18">
        <f t="shared" si="181"/>
        <v>3112.8275440073253</v>
      </c>
      <c r="QR18" s="18">
        <f t="shared" si="181"/>
        <v>3112.8275440073253</v>
      </c>
      <c r="QS18" s="18">
        <f t="shared" si="181"/>
        <v>3112.8275440073253</v>
      </c>
      <c r="QT18" s="18">
        <f t="shared" si="181"/>
        <v>3112.8275440073253</v>
      </c>
      <c r="QU18" s="18">
        <f t="shared" si="181"/>
        <v>3112.8275440073253</v>
      </c>
      <c r="QV18" s="18">
        <f t="shared" ref="QV18:RS18" si="182">QV13</f>
        <v>3268.4689212076919</v>
      </c>
      <c r="QW18" s="18">
        <f t="shared" si="182"/>
        <v>3268.4689212076919</v>
      </c>
      <c r="QX18" s="18">
        <f t="shared" si="182"/>
        <v>3268.4689212076919</v>
      </c>
      <c r="QY18" s="18">
        <f t="shared" si="182"/>
        <v>3268.4689212076919</v>
      </c>
      <c r="QZ18" s="18">
        <f t="shared" si="182"/>
        <v>3268.4689212076919</v>
      </c>
      <c r="RA18" s="18">
        <f t="shared" si="182"/>
        <v>3268.4689212076919</v>
      </c>
      <c r="RB18" s="18">
        <f t="shared" si="182"/>
        <v>3268.4689212076919</v>
      </c>
      <c r="RC18" s="18">
        <f t="shared" si="182"/>
        <v>3268.4689212076919</v>
      </c>
      <c r="RD18" s="18">
        <f t="shared" si="182"/>
        <v>3268.4689212076919</v>
      </c>
      <c r="RE18" s="18">
        <f t="shared" si="182"/>
        <v>3268.4689212076919</v>
      </c>
      <c r="RF18" s="18">
        <f t="shared" si="182"/>
        <v>3268.4689212076919</v>
      </c>
      <c r="RG18" s="18">
        <f t="shared" si="182"/>
        <v>3268.4689212076919</v>
      </c>
      <c r="RH18" s="18">
        <f t="shared" si="182"/>
        <v>3431.8923672680767</v>
      </c>
      <c r="RI18" s="18">
        <f t="shared" si="182"/>
        <v>3431.8923672680767</v>
      </c>
      <c r="RJ18" s="18">
        <f t="shared" si="182"/>
        <v>3431.8923672680767</v>
      </c>
      <c r="RK18" s="18">
        <f t="shared" si="182"/>
        <v>3431.8923672680767</v>
      </c>
      <c r="RL18" s="18">
        <f t="shared" si="182"/>
        <v>3431.8923672680767</v>
      </c>
      <c r="RM18" s="18">
        <f t="shared" si="182"/>
        <v>3431.8923672680767</v>
      </c>
      <c r="RN18" s="18">
        <f t="shared" si="182"/>
        <v>3431.8923672680767</v>
      </c>
      <c r="RO18" s="18">
        <f t="shared" si="182"/>
        <v>3431.8923672680767</v>
      </c>
      <c r="RP18" s="18">
        <f t="shared" si="182"/>
        <v>3431.8923672680767</v>
      </c>
      <c r="RQ18" s="18">
        <f t="shared" si="182"/>
        <v>3431.8923672680767</v>
      </c>
      <c r="RR18" s="18">
        <f t="shared" si="182"/>
        <v>3431.8923672680767</v>
      </c>
      <c r="RS18" s="18">
        <f t="shared" si="182"/>
        <v>3431.8923672680767</v>
      </c>
      <c r="RT18" s="19">
        <f>165375/12</f>
        <v>13781.25</v>
      </c>
      <c r="RU18" s="18">
        <f t="shared" ref="RU18:SE18" si="183">RT18</f>
        <v>13781.25</v>
      </c>
      <c r="RV18" s="18">
        <f t="shared" si="183"/>
        <v>13781.25</v>
      </c>
      <c r="RW18" s="18">
        <f t="shared" si="183"/>
        <v>13781.25</v>
      </c>
      <c r="RX18" s="18">
        <f t="shared" si="183"/>
        <v>13781.25</v>
      </c>
      <c r="RY18" s="18">
        <f t="shared" si="183"/>
        <v>13781.25</v>
      </c>
      <c r="RZ18" s="18">
        <f t="shared" si="183"/>
        <v>13781.25</v>
      </c>
      <c r="SA18" s="18">
        <f t="shared" si="183"/>
        <v>13781.25</v>
      </c>
      <c r="SB18" s="18">
        <f t="shared" si="183"/>
        <v>13781.25</v>
      </c>
      <c r="SC18" s="18">
        <f t="shared" si="183"/>
        <v>13781.25</v>
      </c>
      <c r="SD18" s="18">
        <f t="shared" si="183"/>
        <v>13781.25</v>
      </c>
      <c r="SE18" s="18">
        <f t="shared" si="183"/>
        <v>13781.25</v>
      </c>
      <c r="SF18" s="18">
        <f t="shared" ref="SF18:SP18" si="184">SG18</f>
        <v>14470.312854356594</v>
      </c>
      <c r="SG18" s="18">
        <f t="shared" si="184"/>
        <v>14470.312854356594</v>
      </c>
      <c r="SH18" s="18">
        <f t="shared" si="184"/>
        <v>14470.312854356594</v>
      </c>
      <c r="SI18" s="18">
        <f t="shared" si="184"/>
        <v>14470.312854356594</v>
      </c>
      <c r="SJ18" s="18">
        <f t="shared" si="184"/>
        <v>14470.312854356594</v>
      </c>
      <c r="SK18" s="18">
        <f t="shared" si="184"/>
        <v>14470.312854356594</v>
      </c>
      <c r="SL18" s="18">
        <f t="shared" si="184"/>
        <v>14470.312854356594</v>
      </c>
      <c r="SM18" s="18">
        <f t="shared" si="184"/>
        <v>14470.312854356594</v>
      </c>
      <c r="SN18" s="18">
        <f t="shared" si="184"/>
        <v>14470.312854356594</v>
      </c>
      <c r="SO18" s="18">
        <f t="shared" si="184"/>
        <v>14470.312854356594</v>
      </c>
      <c r="SP18" s="18">
        <f t="shared" si="184"/>
        <v>14470.312854356594</v>
      </c>
      <c r="SQ18" s="18">
        <f>SR18/1.05</f>
        <v>14470.312854356594</v>
      </c>
      <c r="SR18" s="18">
        <f t="shared" ref="SR18:TB18" si="185">SS18</f>
        <v>15193.828497074424</v>
      </c>
      <c r="SS18" s="18">
        <f t="shared" si="185"/>
        <v>15193.828497074424</v>
      </c>
      <c r="ST18" s="18">
        <f t="shared" si="185"/>
        <v>15193.828497074424</v>
      </c>
      <c r="SU18" s="18">
        <f t="shared" si="185"/>
        <v>15193.828497074424</v>
      </c>
      <c r="SV18" s="18">
        <f t="shared" si="185"/>
        <v>15193.828497074424</v>
      </c>
      <c r="SW18" s="18">
        <f t="shared" si="185"/>
        <v>15193.828497074424</v>
      </c>
      <c r="SX18" s="18">
        <f t="shared" si="185"/>
        <v>15193.828497074424</v>
      </c>
      <c r="SY18" s="18">
        <f t="shared" si="185"/>
        <v>15193.828497074424</v>
      </c>
      <c r="SZ18" s="18">
        <f t="shared" si="185"/>
        <v>15193.828497074424</v>
      </c>
      <c r="TA18" s="18">
        <f t="shared" si="185"/>
        <v>15193.828497074424</v>
      </c>
      <c r="TB18" s="18">
        <f t="shared" si="185"/>
        <v>15193.828497074424</v>
      </c>
      <c r="TC18" s="18">
        <f>TD18/1.05</f>
        <v>15193.828497074424</v>
      </c>
      <c r="TD18" s="18">
        <f t="shared" ref="TD18:TN18" si="186">TE18</f>
        <v>15953.519921928146</v>
      </c>
      <c r="TE18" s="18">
        <f t="shared" si="186"/>
        <v>15953.519921928146</v>
      </c>
      <c r="TF18" s="18">
        <f t="shared" si="186"/>
        <v>15953.519921928146</v>
      </c>
      <c r="TG18" s="22">
        <f t="shared" si="186"/>
        <v>15953.519921928146</v>
      </c>
      <c r="TH18" s="18">
        <f t="shared" si="186"/>
        <v>15953.519921928146</v>
      </c>
      <c r="TI18" s="18">
        <f t="shared" si="186"/>
        <v>15953.519921928146</v>
      </c>
      <c r="TJ18" s="18">
        <f t="shared" si="186"/>
        <v>15953.519921928146</v>
      </c>
      <c r="TK18" s="18">
        <f t="shared" si="186"/>
        <v>15953.519921928146</v>
      </c>
      <c r="TL18" s="18">
        <f t="shared" si="186"/>
        <v>15953.519921928146</v>
      </c>
      <c r="TM18" s="18">
        <f t="shared" si="186"/>
        <v>15953.519921928146</v>
      </c>
      <c r="TN18" s="18">
        <f t="shared" si="186"/>
        <v>15953.519921928146</v>
      </c>
      <c r="TO18" s="18">
        <f>TP18/1.05</f>
        <v>15953.519921928146</v>
      </c>
      <c r="TP18" s="18">
        <f t="shared" ref="TP18:TZ18" si="187">TQ18</f>
        <v>16751.195918024554</v>
      </c>
      <c r="TQ18" s="18">
        <f t="shared" si="187"/>
        <v>16751.195918024554</v>
      </c>
      <c r="TR18" s="18">
        <f t="shared" si="187"/>
        <v>16751.195918024554</v>
      </c>
      <c r="TS18" s="18">
        <f t="shared" si="187"/>
        <v>16751.195918024554</v>
      </c>
      <c r="TT18" s="18">
        <f t="shared" si="187"/>
        <v>16751.195918024554</v>
      </c>
      <c r="TU18" s="18">
        <f t="shared" si="187"/>
        <v>16751.195918024554</v>
      </c>
      <c r="TV18" s="18">
        <f t="shared" si="187"/>
        <v>16751.195918024554</v>
      </c>
      <c r="TW18" s="18">
        <f t="shared" si="187"/>
        <v>16751.195918024554</v>
      </c>
      <c r="TX18" s="18">
        <f t="shared" si="187"/>
        <v>16751.195918024554</v>
      </c>
      <c r="TY18" s="18">
        <f t="shared" si="187"/>
        <v>16751.195918024554</v>
      </c>
      <c r="TZ18" s="18">
        <f t="shared" si="187"/>
        <v>16751.195918024554</v>
      </c>
      <c r="UA18" s="18">
        <f>UB18/1.05</f>
        <v>16751.195918024554</v>
      </c>
      <c r="UB18" s="18">
        <f t="shared" ref="UB18:UL18" si="188">UC18</f>
        <v>17588.755713925781</v>
      </c>
      <c r="UC18" s="18">
        <f t="shared" si="188"/>
        <v>17588.755713925781</v>
      </c>
      <c r="UD18" s="18">
        <f t="shared" si="188"/>
        <v>17588.755713925781</v>
      </c>
      <c r="UE18" s="18">
        <f t="shared" si="188"/>
        <v>17588.755713925781</v>
      </c>
      <c r="UF18" s="18">
        <f t="shared" si="188"/>
        <v>17588.755713925781</v>
      </c>
      <c r="UG18" s="18">
        <f t="shared" si="188"/>
        <v>17588.755713925781</v>
      </c>
      <c r="UH18" s="18">
        <f t="shared" si="188"/>
        <v>17588.755713925781</v>
      </c>
      <c r="UI18" s="18">
        <f t="shared" si="188"/>
        <v>17588.755713925781</v>
      </c>
      <c r="UJ18" s="18">
        <f t="shared" si="188"/>
        <v>17588.755713925781</v>
      </c>
      <c r="UK18" s="18">
        <f t="shared" si="188"/>
        <v>17588.755713925781</v>
      </c>
      <c r="UL18" s="18">
        <f t="shared" si="188"/>
        <v>17588.755713925781</v>
      </c>
      <c r="UM18" s="18">
        <f>UN18/1.05</f>
        <v>17588.755713925781</v>
      </c>
      <c r="UN18" s="18">
        <f t="shared" ref="UN18:UX18" si="189">UO18</f>
        <v>18468.19349962207</v>
      </c>
      <c r="UO18" s="18">
        <f t="shared" si="189"/>
        <v>18468.19349962207</v>
      </c>
      <c r="UP18" s="18">
        <f t="shared" si="189"/>
        <v>18468.19349962207</v>
      </c>
      <c r="UQ18" s="18">
        <f t="shared" si="189"/>
        <v>18468.19349962207</v>
      </c>
      <c r="UR18" s="18">
        <f t="shared" si="189"/>
        <v>18468.19349962207</v>
      </c>
      <c r="US18" s="18">
        <f t="shared" si="189"/>
        <v>18468.19349962207</v>
      </c>
      <c r="UT18" s="18">
        <f t="shared" si="189"/>
        <v>18468.19349962207</v>
      </c>
      <c r="UU18" s="18">
        <f t="shared" si="189"/>
        <v>18468.19349962207</v>
      </c>
      <c r="UV18" s="18">
        <f t="shared" si="189"/>
        <v>18468.19349962207</v>
      </c>
      <c r="UW18" s="18">
        <f t="shared" si="189"/>
        <v>18468.19349962207</v>
      </c>
      <c r="UX18" s="18">
        <f t="shared" si="189"/>
        <v>18468.19349962207</v>
      </c>
      <c r="UY18" s="18">
        <f>UZ18/1.05</f>
        <v>18468.19349962207</v>
      </c>
      <c r="UZ18" s="18">
        <f t="shared" ref="UZ18:VJ18" si="190">VA18</f>
        <v>19391.603174603173</v>
      </c>
      <c r="VA18" s="18">
        <f t="shared" si="190"/>
        <v>19391.603174603173</v>
      </c>
      <c r="VB18" s="18">
        <f t="shared" si="190"/>
        <v>19391.603174603173</v>
      </c>
      <c r="VC18" s="18">
        <f t="shared" si="190"/>
        <v>19391.603174603173</v>
      </c>
      <c r="VD18" s="18">
        <f t="shared" si="190"/>
        <v>19391.603174603173</v>
      </c>
      <c r="VE18" s="18">
        <f t="shared" si="190"/>
        <v>19391.603174603173</v>
      </c>
      <c r="VF18" s="18">
        <f t="shared" si="190"/>
        <v>19391.603174603173</v>
      </c>
      <c r="VG18" s="18">
        <f t="shared" si="190"/>
        <v>19391.603174603173</v>
      </c>
      <c r="VH18" s="18">
        <f t="shared" si="190"/>
        <v>19391.603174603173</v>
      </c>
      <c r="VI18" s="18">
        <f t="shared" si="190"/>
        <v>19391.603174603173</v>
      </c>
      <c r="VJ18" s="18">
        <f t="shared" si="190"/>
        <v>19391.603174603173</v>
      </c>
      <c r="VK18" s="18">
        <f>VL18/1.05</f>
        <v>19391.603174603173</v>
      </c>
      <c r="VL18" s="18">
        <f t="shared" ref="VL18:VV18" si="191">VM18</f>
        <v>20361.183333333334</v>
      </c>
      <c r="VM18" s="18">
        <f t="shared" si="191"/>
        <v>20361.183333333334</v>
      </c>
      <c r="VN18" s="4">
        <f t="shared" si="191"/>
        <v>20361.183333333334</v>
      </c>
      <c r="VO18" s="18">
        <f t="shared" si="191"/>
        <v>20361.183333333334</v>
      </c>
      <c r="VP18" s="18">
        <f t="shared" si="191"/>
        <v>20361.183333333334</v>
      </c>
      <c r="VQ18" s="18">
        <f t="shared" si="191"/>
        <v>20361.183333333334</v>
      </c>
      <c r="VR18" s="4">
        <f t="shared" si="191"/>
        <v>20361.183333333334</v>
      </c>
      <c r="VS18" s="18">
        <f t="shared" si="191"/>
        <v>20361.183333333334</v>
      </c>
      <c r="VT18" s="18">
        <f t="shared" si="191"/>
        <v>20361.183333333334</v>
      </c>
      <c r="VU18" s="18">
        <f t="shared" si="191"/>
        <v>20361.183333333334</v>
      </c>
      <c r="VV18" s="18">
        <f t="shared" si="191"/>
        <v>20361.183333333334</v>
      </c>
      <c r="VW18" s="18">
        <f>VX18/1.05</f>
        <v>20361.183333333334</v>
      </c>
      <c r="VX18" s="18">
        <f>256550.91/12</f>
        <v>21379.2425</v>
      </c>
      <c r="VY18" s="18">
        <f t="shared" ref="VY18:WI18" si="192">VX18</f>
        <v>21379.2425</v>
      </c>
      <c r="VZ18" s="18">
        <f t="shared" si="192"/>
        <v>21379.2425</v>
      </c>
      <c r="WA18" s="4">
        <f t="shared" si="192"/>
        <v>21379.2425</v>
      </c>
      <c r="WB18" s="51">
        <f t="shared" si="192"/>
        <v>21379.2425</v>
      </c>
      <c r="WC18" s="18">
        <f t="shared" si="192"/>
        <v>21379.2425</v>
      </c>
      <c r="WD18" s="18">
        <f t="shared" si="192"/>
        <v>21379.2425</v>
      </c>
      <c r="WE18" s="18">
        <f t="shared" si="192"/>
        <v>21379.2425</v>
      </c>
      <c r="WF18" s="18">
        <f t="shared" si="192"/>
        <v>21379.2425</v>
      </c>
      <c r="WG18" s="18">
        <f t="shared" si="192"/>
        <v>21379.2425</v>
      </c>
      <c r="WH18" s="18">
        <f t="shared" si="192"/>
        <v>21379.2425</v>
      </c>
      <c r="WI18" s="22">
        <f t="shared" si="192"/>
        <v>21379.2425</v>
      </c>
      <c r="WJ18" s="16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</row>
    <row r="19" spans="1:919" hidden="1" x14ac:dyDescent="0.3">
      <c r="A19" t="s">
        <v>81</v>
      </c>
      <c r="B19" s="64"/>
      <c r="C19" t="s">
        <v>75</v>
      </c>
      <c r="F19" s="5"/>
      <c r="G19" s="5"/>
      <c r="H19" s="79">
        <f t="shared" si="31"/>
        <v>0</v>
      </c>
      <c r="I19" s="78"/>
      <c r="J19" t="s">
        <v>54</v>
      </c>
      <c r="K19" t="s">
        <v>47</v>
      </c>
      <c r="L19" t="s">
        <v>82</v>
      </c>
      <c r="M19" t="s">
        <v>4</v>
      </c>
      <c r="N19" s="65" t="s">
        <v>76</v>
      </c>
      <c r="Q19" s="5"/>
      <c r="R19" s="5"/>
      <c r="AB19" s="13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9">
        <f t="shared" ref="RT19:TF19" si="193">RT18</f>
        <v>13781.25</v>
      </c>
      <c r="RU19" s="18">
        <f t="shared" si="193"/>
        <v>13781.25</v>
      </c>
      <c r="RV19" s="18">
        <f t="shared" si="193"/>
        <v>13781.25</v>
      </c>
      <c r="RW19" s="18">
        <f t="shared" si="193"/>
        <v>13781.25</v>
      </c>
      <c r="RX19" s="18">
        <f t="shared" si="193"/>
        <v>13781.25</v>
      </c>
      <c r="RY19" s="18">
        <f t="shared" si="193"/>
        <v>13781.25</v>
      </c>
      <c r="RZ19" s="18">
        <f t="shared" si="193"/>
        <v>13781.25</v>
      </c>
      <c r="SA19" s="18">
        <f t="shared" si="193"/>
        <v>13781.25</v>
      </c>
      <c r="SB19" s="18">
        <f t="shared" si="193"/>
        <v>13781.25</v>
      </c>
      <c r="SC19" s="18">
        <f t="shared" si="193"/>
        <v>13781.25</v>
      </c>
      <c r="SD19" s="18">
        <f t="shared" si="193"/>
        <v>13781.25</v>
      </c>
      <c r="SE19" s="18">
        <f t="shared" si="193"/>
        <v>13781.25</v>
      </c>
      <c r="SF19" s="18">
        <f t="shared" si="193"/>
        <v>14470.312854356594</v>
      </c>
      <c r="SG19" s="18">
        <f t="shared" si="193"/>
        <v>14470.312854356594</v>
      </c>
      <c r="SH19" s="18">
        <f t="shared" si="193"/>
        <v>14470.312854356594</v>
      </c>
      <c r="SI19" s="18">
        <f t="shared" si="193"/>
        <v>14470.312854356594</v>
      </c>
      <c r="SJ19" s="18">
        <f t="shared" si="193"/>
        <v>14470.312854356594</v>
      </c>
      <c r="SK19" s="18">
        <f t="shared" si="193"/>
        <v>14470.312854356594</v>
      </c>
      <c r="SL19" s="18">
        <f t="shared" si="193"/>
        <v>14470.312854356594</v>
      </c>
      <c r="SM19" s="18">
        <f t="shared" si="193"/>
        <v>14470.312854356594</v>
      </c>
      <c r="SN19" s="18">
        <f t="shared" si="193"/>
        <v>14470.312854356594</v>
      </c>
      <c r="SO19" s="18">
        <f t="shared" si="193"/>
        <v>14470.312854356594</v>
      </c>
      <c r="SP19" s="18">
        <f t="shared" si="193"/>
        <v>14470.312854356594</v>
      </c>
      <c r="SQ19" s="18">
        <f t="shared" si="193"/>
        <v>14470.312854356594</v>
      </c>
      <c r="SR19" s="18">
        <f t="shared" si="193"/>
        <v>15193.828497074424</v>
      </c>
      <c r="SS19" s="18">
        <f t="shared" si="193"/>
        <v>15193.828497074424</v>
      </c>
      <c r="ST19" s="18">
        <f t="shared" si="193"/>
        <v>15193.828497074424</v>
      </c>
      <c r="SU19" s="18">
        <f t="shared" si="193"/>
        <v>15193.828497074424</v>
      </c>
      <c r="SV19" s="18">
        <f t="shared" si="193"/>
        <v>15193.828497074424</v>
      </c>
      <c r="SW19" s="18">
        <f t="shared" si="193"/>
        <v>15193.828497074424</v>
      </c>
      <c r="SX19" s="18">
        <f t="shared" si="193"/>
        <v>15193.828497074424</v>
      </c>
      <c r="SY19" s="18">
        <f t="shared" si="193"/>
        <v>15193.828497074424</v>
      </c>
      <c r="SZ19" s="18">
        <f t="shared" si="193"/>
        <v>15193.828497074424</v>
      </c>
      <c r="TA19" s="18">
        <f t="shared" si="193"/>
        <v>15193.828497074424</v>
      </c>
      <c r="TB19" s="18">
        <f t="shared" si="193"/>
        <v>15193.828497074424</v>
      </c>
      <c r="TC19" s="18">
        <f t="shared" si="193"/>
        <v>15193.828497074424</v>
      </c>
      <c r="TD19" s="18">
        <f t="shared" si="193"/>
        <v>15953.519921928146</v>
      </c>
      <c r="TE19" s="18">
        <f t="shared" si="193"/>
        <v>15953.519921928146</v>
      </c>
      <c r="TF19" s="18">
        <f t="shared" si="193"/>
        <v>15953.519921928146</v>
      </c>
      <c r="TG19" s="22">
        <f t="shared" ref="TG19:UL19" si="194">TG18*0.8</f>
        <v>12762.815937542517</v>
      </c>
      <c r="TH19" s="22">
        <f t="shared" si="194"/>
        <v>12762.815937542517</v>
      </c>
      <c r="TI19" s="22">
        <f t="shared" si="194"/>
        <v>12762.815937542517</v>
      </c>
      <c r="TJ19" s="22">
        <f t="shared" si="194"/>
        <v>12762.815937542517</v>
      </c>
      <c r="TK19" s="22">
        <f t="shared" si="194"/>
        <v>12762.815937542517</v>
      </c>
      <c r="TL19" s="22">
        <f t="shared" si="194"/>
        <v>12762.815937542517</v>
      </c>
      <c r="TM19" s="22">
        <f t="shared" si="194"/>
        <v>12762.815937542517</v>
      </c>
      <c r="TN19" s="22">
        <f t="shared" si="194"/>
        <v>12762.815937542517</v>
      </c>
      <c r="TO19" s="22">
        <f t="shared" si="194"/>
        <v>12762.815937542517</v>
      </c>
      <c r="TP19" s="22">
        <f t="shared" si="194"/>
        <v>13400.956734419644</v>
      </c>
      <c r="TQ19" s="22">
        <f t="shared" si="194"/>
        <v>13400.956734419644</v>
      </c>
      <c r="TR19" s="22">
        <f t="shared" si="194"/>
        <v>13400.956734419644</v>
      </c>
      <c r="TS19" s="22">
        <f t="shared" si="194"/>
        <v>13400.956734419644</v>
      </c>
      <c r="TT19" s="22">
        <f t="shared" si="194"/>
        <v>13400.956734419644</v>
      </c>
      <c r="TU19" s="22">
        <f t="shared" si="194"/>
        <v>13400.956734419644</v>
      </c>
      <c r="TV19" s="22">
        <f t="shared" si="194"/>
        <v>13400.956734419644</v>
      </c>
      <c r="TW19" s="22">
        <f t="shared" si="194"/>
        <v>13400.956734419644</v>
      </c>
      <c r="TX19" s="22">
        <f t="shared" si="194"/>
        <v>13400.956734419644</v>
      </c>
      <c r="TY19" s="22">
        <f t="shared" si="194"/>
        <v>13400.956734419644</v>
      </c>
      <c r="TZ19" s="22">
        <f t="shared" si="194"/>
        <v>13400.956734419644</v>
      </c>
      <c r="UA19" s="22">
        <f t="shared" si="194"/>
        <v>13400.956734419644</v>
      </c>
      <c r="UB19" s="22">
        <f t="shared" si="194"/>
        <v>14071.004571140626</v>
      </c>
      <c r="UC19" s="22">
        <f t="shared" si="194"/>
        <v>14071.004571140626</v>
      </c>
      <c r="UD19" s="22">
        <f t="shared" si="194"/>
        <v>14071.004571140626</v>
      </c>
      <c r="UE19" s="22">
        <f t="shared" si="194"/>
        <v>14071.004571140626</v>
      </c>
      <c r="UF19" s="22">
        <f t="shared" si="194"/>
        <v>14071.004571140626</v>
      </c>
      <c r="UG19" s="22">
        <f t="shared" si="194"/>
        <v>14071.004571140626</v>
      </c>
      <c r="UH19" s="22">
        <f t="shared" si="194"/>
        <v>14071.004571140626</v>
      </c>
      <c r="UI19" s="22">
        <f t="shared" si="194"/>
        <v>14071.004571140626</v>
      </c>
      <c r="UJ19" s="22">
        <f t="shared" si="194"/>
        <v>14071.004571140626</v>
      </c>
      <c r="UK19" s="22">
        <f t="shared" si="194"/>
        <v>14071.004571140626</v>
      </c>
      <c r="UL19" s="22">
        <f t="shared" si="194"/>
        <v>14071.004571140626</v>
      </c>
      <c r="UM19" s="22">
        <f t="shared" ref="UM19:VR19" si="195">UM18*0.8</f>
        <v>14071.004571140626</v>
      </c>
      <c r="UN19" s="22">
        <f t="shared" si="195"/>
        <v>14774.554799697657</v>
      </c>
      <c r="UO19" s="22">
        <f t="shared" si="195"/>
        <v>14774.554799697657</v>
      </c>
      <c r="UP19" s="22">
        <f t="shared" si="195"/>
        <v>14774.554799697657</v>
      </c>
      <c r="UQ19" s="22">
        <f t="shared" si="195"/>
        <v>14774.554799697657</v>
      </c>
      <c r="UR19" s="22">
        <f t="shared" si="195"/>
        <v>14774.554799697657</v>
      </c>
      <c r="US19" s="22">
        <f t="shared" si="195"/>
        <v>14774.554799697657</v>
      </c>
      <c r="UT19" s="22">
        <f t="shared" si="195"/>
        <v>14774.554799697657</v>
      </c>
      <c r="UU19" s="22">
        <f t="shared" si="195"/>
        <v>14774.554799697657</v>
      </c>
      <c r="UV19" s="22">
        <f t="shared" si="195"/>
        <v>14774.554799697657</v>
      </c>
      <c r="UW19" s="22">
        <f t="shared" si="195"/>
        <v>14774.554799697657</v>
      </c>
      <c r="UX19" s="22">
        <f t="shared" si="195"/>
        <v>14774.554799697657</v>
      </c>
      <c r="UY19" s="22">
        <f t="shared" si="195"/>
        <v>14774.554799697657</v>
      </c>
      <c r="UZ19" s="22">
        <f t="shared" si="195"/>
        <v>15513.282539682539</v>
      </c>
      <c r="VA19" s="22">
        <f t="shared" si="195"/>
        <v>15513.282539682539</v>
      </c>
      <c r="VB19" s="22">
        <f t="shared" si="195"/>
        <v>15513.282539682539</v>
      </c>
      <c r="VC19" s="22">
        <f t="shared" si="195"/>
        <v>15513.282539682539</v>
      </c>
      <c r="VD19" s="22">
        <f t="shared" si="195"/>
        <v>15513.282539682539</v>
      </c>
      <c r="VE19" s="22">
        <f t="shared" si="195"/>
        <v>15513.282539682539</v>
      </c>
      <c r="VF19" s="22">
        <f t="shared" si="195"/>
        <v>15513.282539682539</v>
      </c>
      <c r="VG19" s="22">
        <f t="shared" si="195"/>
        <v>15513.282539682539</v>
      </c>
      <c r="VH19" s="22">
        <f t="shared" si="195"/>
        <v>15513.282539682539</v>
      </c>
      <c r="VI19" s="22">
        <f t="shared" si="195"/>
        <v>15513.282539682539</v>
      </c>
      <c r="VJ19" s="22">
        <f t="shared" si="195"/>
        <v>15513.282539682539</v>
      </c>
      <c r="VK19" s="22">
        <f t="shared" si="195"/>
        <v>15513.282539682539</v>
      </c>
      <c r="VL19" s="22">
        <f t="shared" si="195"/>
        <v>16288.946666666669</v>
      </c>
      <c r="VM19" s="22">
        <f t="shared" si="195"/>
        <v>16288.946666666669</v>
      </c>
      <c r="VN19" s="42">
        <f t="shared" si="195"/>
        <v>16288.946666666669</v>
      </c>
      <c r="VO19" s="22">
        <f t="shared" si="195"/>
        <v>16288.946666666669</v>
      </c>
      <c r="VP19" s="22">
        <f t="shared" si="195"/>
        <v>16288.946666666669</v>
      </c>
      <c r="VQ19" s="22">
        <f t="shared" si="195"/>
        <v>16288.946666666669</v>
      </c>
      <c r="VR19" s="42">
        <f t="shared" si="195"/>
        <v>16288.946666666669</v>
      </c>
      <c r="VS19" s="22">
        <f t="shared" ref="VS19:WI19" si="196">VS18*0.8</f>
        <v>16288.946666666669</v>
      </c>
      <c r="VT19" s="22">
        <f t="shared" si="196"/>
        <v>16288.946666666669</v>
      </c>
      <c r="VU19" s="22">
        <f t="shared" si="196"/>
        <v>16288.946666666669</v>
      </c>
      <c r="VV19" s="22">
        <f t="shared" si="196"/>
        <v>16288.946666666669</v>
      </c>
      <c r="VW19" s="22">
        <f t="shared" si="196"/>
        <v>16288.946666666669</v>
      </c>
      <c r="VX19" s="22">
        <f t="shared" si="196"/>
        <v>17103.394</v>
      </c>
      <c r="VY19" s="22">
        <f t="shared" si="196"/>
        <v>17103.394</v>
      </c>
      <c r="VZ19" s="22">
        <f t="shared" si="196"/>
        <v>17103.394</v>
      </c>
      <c r="WA19" s="42">
        <f t="shared" si="196"/>
        <v>17103.394</v>
      </c>
      <c r="WB19" s="56">
        <f t="shared" si="196"/>
        <v>17103.394</v>
      </c>
      <c r="WC19" s="22">
        <f t="shared" si="196"/>
        <v>17103.394</v>
      </c>
      <c r="WD19" s="22">
        <f t="shared" si="196"/>
        <v>17103.394</v>
      </c>
      <c r="WE19" s="22">
        <f t="shared" si="196"/>
        <v>17103.394</v>
      </c>
      <c r="WF19" s="22">
        <f t="shared" si="196"/>
        <v>17103.394</v>
      </c>
      <c r="WG19" s="22">
        <f t="shared" si="196"/>
        <v>17103.394</v>
      </c>
      <c r="WH19" s="22">
        <f t="shared" si="196"/>
        <v>17103.394</v>
      </c>
      <c r="WI19" s="22">
        <f t="shared" si="196"/>
        <v>17103.394</v>
      </c>
      <c r="WJ19" s="19">
        <f>WJ20</f>
        <v>1290.043957432039</v>
      </c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</row>
    <row r="20" spans="1:919" x14ac:dyDescent="0.3">
      <c r="A20" t="s">
        <v>66</v>
      </c>
      <c r="B20" s="65" t="s">
        <v>67</v>
      </c>
      <c r="C20" s="65" t="s">
        <v>83</v>
      </c>
      <c r="D20" s="1">
        <v>68875.3</v>
      </c>
      <c r="F20" s="5">
        <v>44156</v>
      </c>
      <c r="G20" s="5">
        <v>45982</v>
      </c>
      <c r="H20" s="102">
        <f>+WS20</f>
        <v>1290.043957432039</v>
      </c>
      <c r="I20" s="78">
        <f t="shared" si="25"/>
        <v>0.22476167057253421</v>
      </c>
      <c r="J20" t="s">
        <v>54</v>
      </c>
      <c r="K20" t="s">
        <v>61</v>
      </c>
      <c r="L20" t="s">
        <v>84</v>
      </c>
      <c r="M20" t="s">
        <v>48</v>
      </c>
      <c r="N20" s="65" t="s">
        <v>68</v>
      </c>
      <c r="O20" t="s">
        <v>64</v>
      </c>
      <c r="P20" s="13">
        <v>0.5</v>
      </c>
      <c r="Q20" s="5">
        <v>44156</v>
      </c>
      <c r="R20" s="5">
        <f>G20</f>
        <v>45982</v>
      </c>
      <c r="S20">
        <v>60</v>
      </c>
      <c r="T20">
        <v>60</v>
      </c>
      <c r="U20">
        <v>1</v>
      </c>
      <c r="V20">
        <v>90</v>
      </c>
      <c r="AA20" s="18">
        <f>WQ20</f>
        <v>1290.043957432039</v>
      </c>
      <c r="AB20" s="2">
        <v>0.05</v>
      </c>
      <c r="AC20" t="s">
        <v>50</v>
      </c>
      <c r="VV20" s="15">
        <f t="shared" ref="VV20:XA20" si="197">VV8*0.8</f>
        <v>1228.613292792418</v>
      </c>
      <c r="VW20" s="10">
        <f t="shared" si="197"/>
        <v>1228.613292792418</v>
      </c>
      <c r="VX20" s="10">
        <f t="shared" si="197"/>
        <v>1228.613292792418</v>
      </c>
      <c r="VY20" s="10">
        <f t="shared" si="197"/>
        <v>1228.613292792418</v>
      </c>
      <c r="VZ20" s="10">
        <f t="shared" si="197"/>
        <v>1228.613292792418</v>
      </c>
      <c r="WA20" s="4">
        <f t="shared" si="197"/>
        <v>1228.613292792418</v>
      </c>
      <c r="WB20" s="67">
        <f t="shared" si="197"/>
        <v>1228.613292792418</v>
      </c>
      <c r="WC20" s="10">
        <f t="shared" si="197"/>
        <v>1228.613292792418</v>
      </c>
      <c r="WD20" s="10">
        <f t="shared" si="197"/>
        <v>1228.613292792418</v>
      </c>
      <c r="WE20" s="10">
        <f t="shared" si="197"/>
        <v>1228.613292792418</v>
      </c>
      <c r="WF20" s="10">
        <f t="shared" si="197"/>
        <v>1228.613292792418</v>
      </c>
      <c r="WG20" s="10">
        <f t="shared" si="197"/>
        <v>1228.613292792418</v>
      </c>
      <c r="WH20" s="10">
        <f t="shared" si="197"/>
        <v>1290.043957432039</v>
      </c>
      <c r="WI20" s="26">
        <f t="shared" si="197"/>
        <v>1290.043957432039</v>
      </c>
      <c r="WJ20" s="10">
        <f t="shared" si="197"/>
        <v>1290.043957432039</v>
      </c>
      <c r="WK20" s="10">
        <f t="shared" si="197"/>
        <v>1290.043957432039</v>
      </c>
      <c r="WL20" s="10">
        <f t="shared" si="197"/>
        <v>1290.043957432039</v>
      </c>
      <c r="WM20" s="10">
        <f t="shared" si="197"/>
        <v>1290.043957432039</v>
      </c>
      <c r="WN20" s="10">
        <f t="shared" si="197"/>
        <v>1290.043957432039</v>
      </c>
      <c r="WO20" s="10">
        <f t="shared" si="197"/>
        <v>1290.043957432039</v>
      </c>
      <c r="WP20" s="10">
        <f t="shared" si="197"/>
        <v>1290.043957432039</v>
      </c>
      <c r="WQ20" s="10">
        <f t="shared" si="197"/>
        <v>1290.043957432039</v>
      </c>
      <c r="WR20" s="10">
        <f t="shared" si="197"/>
        <v>1290.043957432039</v>
      </c>
      <c r="WS20" s="10">
        <f t="shared" si="197"/>
        <v>1290.043957432039</v>
      </c>
      <c r="WT20" s="10">
        <f t="shared" si="197"/>
        <v>1354.5461553036409</v>
      </c>
      <c r="WU20" s="10">
        <f t="shared" si="197"/>
        <v>1354.5461553036409</v>
      </c>
      <c r="WV20" s="10">
        <f t="shared" si="197"/>
        <v>1354.5461553036409</v>
      </c>
      <c r="WW20" s="10">
        <f t="shared" si="197"/>
        <v>1354.5461553036409</v>
      </c>
      <c r="WX20" s="10">
        <f t="shared" si="197"/>
        <v>1354.5461553036409</v>
      </c>
      <c r="WY20" s="10">
        <f t="shared" si="197"/>
        <v>1354.5461553036409</v>
      </c>
      <c r="WZ20" s="10">
        <f t="shared" si="197"/>
        <v>1354.5461553036409</v>
      </c>
      <c r="XA20" s="10">
        <f t="shared" si="197"/>
        <v>1354.5461553036409</v>
      </c>
      <c r="XB20" s="10">
        <f t="shared" ref="XB20:YC20" si="198">XB8*0.8</f>
        <v>1354.5461553036409</v>
      </c>
      <c r="XC20" s="10">
        <f t="shared" si="198"/>
        <v>1354.5461553036409</v>
      </c>
      <c r="XD20" s="10">
        <f t="shared" si="198"/>
        <v>1354.5461553036409</v>
      </c>
      <c r="XE20" s="10">
        <f t="shared" si="198"/>
        <v>1354.5461553036409</v>
      </c>
      <c r="XF20" s="10">
        <f t="shared" si="198"/>
        <v>1422.2734630688228</v>
      </c>
      <c r="XG20" s="10">
        <f t="shared" si="198"/>
        <v>1422.2734630688228</v>
      </c>
      <c r="XH20" s="10">
        <f t="shared" si="198"/>
        <v>1422.2734630688228</v>
      </c>
      <c r="XI20" s="10">
        <f t="shared" si="198"/>
        <v>1422.2734630688228</v>
      </c>
      <c r="XJ20" s="10">
        <f t="shared" si="198"/>
        <v>1422.2734630688228</v>
      </c>
      <c r="XK20" s="10">
        <f t="shared" si="198"/>
        <v>1422.2734630688228</v>
      </c>
      <c r="XL20" s="10">
        <f t="shared" si="198"/>
        <v>1422.2734630688228</v>
      </c>
      <c r="XM20" s="10">
        <f t="shared" si="198"/>
        <v>1422.2734630688228</v>
      </c>
      <c r="XN20" s="10">
        <f t="shared" si="198"/>
        <v>1422.2734630688228</v>
      </c>
      <c r="XO20" s="10">
        <f t="shared" si="198"/>
        <v>1422.2734630688228</v>
      </c>
      <c r="XP20" s="10">
        <f t="shared" si="198"/>
        <v>1422.2734630688228</v>
      </c>
      <c r="XQ20" s="10">
        <f t="shared" si="198"/>
        <v>1422.2734630688228</v>
      </c>
      <c r="XR20" s="10">
        <f t="shared" si="198"/>
        <v>1493.3871362222642</v>
      </c>
      <c r="XS20" s="10">
        <f t="shared" si="198"/>
        <v>1493.3871362222642</v>
      </c>
      <c r="XT20" s="10">
        <f t="shared" si="198"/>
        <v>1493.3871362222642</v>
      </c>
      <c r="XU20" s="10">
        <f t="shared" si="198"/>
        <v>1493.3871362222642</v>
      </c>
      <c r="XV20" s="10">
        <f t="shared" si="198"/>
        <v>1493.3871362222642</v>
      </c>
      <c r="XW20" s="10">
        <f t="shared" si="198"/>
        <v>1493.3871362222642</v>
      </c>
      <c r="XX20" s="10">
        <f t="shared" si="198"/>
        <v>1493.3871362222642</v>
      </c>
      <c r="XY20" s="10">
        <f t="shared" si="198"/>
        <v>1493.3871362222642</v>
      </c>
      <c r="XZ20" s="10">
        <f t="shared" si="198"/>
        <v>1493.3871362222642</v>
      </c>
      <c r="YA20" s="10">
        <f t="shared" si="198"/>
        <v>1493.3871362222642</v>
      </c>
      <c r="YB20" s="10">
        <f t="shared" si="198"/>
        <v>1493.3871362222642</v>
      </c>
      <c r="YC20" s="10">
        <f t="shared" si="198"/>
        <v>1493.3871362222642</v>
      </c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</row>
    <row r="21" spans="1:919" hidden="1" x14ac:dyDescent="0.3">
      <c r="A21" t="s">
        <v>85</v>
      </c>
      <c r="B21" s="64" t="s">
        <v>67</v>
      </c>
      <c r="C21" t="s">
        <v>86</v>
      </c>
      <c r="D21" s="6">
        <v>61639</v>
      </c>
      <c r="F21" s="5">
        <v>39630</v>
      </c>
      <c r="G21" s="5">
        <v>43281</v>
      </c>
      <c r="H21" s="79">
        <f t="shared" si="31"/>
        <v>0</v>
      </c>
      <c r="I21" s="78">
        <f t="shared" si="25"/>
        <v>0</v>
      </c>
      <c r="J21" t="s">
        <v>54</v>
      </c>
      <c r="K21" t="s">
        <v>47</v>
      </c>
      <c r="L21" t="s">
        <v>52</v>
      </c>
      <c r="M21" t="s">
        <v>48</v>
      </c>
      <c r="N21" s="65" t="s">
        <v>87</v>
      </c>
      <c r="O21" t="s">
        <v>64</v>
      </c>
      <c r="P21" s="13">
        <v>0.5</v>
      </c>
      <c r="S21">
        <v>120</v>
      </c>
      <c r="T21">
        <v>60</v>
      </c>
      <c r="U21">
        <v>5</v>
      </c>
      <c r="V21">
        <v>90</v>
      </c>
      <c r="W21">
        <v>90</v>
      </c>
      <c r="X21" s="13"/>
      <c r="Y21" s="3">
        <f>AA21*12/D21</f>
        <v>0.2100715456123558</v>
      </c>
      <c r="AA21" s="18">
        <v>1079.05</v>
      </c>
      <c r="AB21" s="13">
        <v>0.05</v>
      </c>
      <c r="AC21" t="s">
        <v>50</v>
      </c>
      <c r="QD21" s="18">
        <f>1079.05/2</f>
        <v>539.52499999999998</v>
      </c>
      <c r="QE21" s="18">
        <f t="shared" ref="QE21:QO21" si="199">QD21</f>
        <v>539.52499999999998</v>
      </c>
      <c r="QF21" s="18">
        <f t="shared" si="199"/>
        <v>539.52499999999998</v>
      </c>
      <c r="QG21" s="18">
        <f t="shared" si="199"/>
        <v>539.52499999999998</v>
      </c>
      <c r="QH21" s="18">
        <f t="shared" si="199"/>
        <v>539.52499999999998</v>
      </c>
      <c r="QI21" s="18">
        <f t="shared" si="199"/>
        <v>539.52499999999998</v>
      </c>
      <c r="QJ21" s="18">
        <f t="shared" si="199"/>
        <v>539.52499999999998</v>
      </c>
      <c r="QK21" s="18">
        <f t="shared" si="199"/>
        <v>539.52499999999998</v>
      </c>
      <c r="QL21" s="18">
        <f t="shared" si="199"/>
        <v>539.52499999999998</v>
      </c>
      <c r="QM21" s="18">
        <f t="shared" si="199"/>
        <v>539.52499999999998</v>
      </c>
      <c r="QN21" s="18">
        <f t="shared" si="199"/>
        <v>539.52499999999998</v>
      </c>
      <c r="QO21" s="18">
        <f t="shared" si="199"/>
        <v>539.52499999999998</v>
      </c>
      <c r="QP21" s="18">
        <f>QO21*1.05</f>
        <v>566.50125000000003</v>
      </c>
      <c r="QQ21" s="18">
        <f t="shared" ref="QQ21:RA21" si="200">QP21</f>
        <v>566.50125000000003</v>
      </c>
      <c r="QR21" s="18">
        <f t="shared" si="200"/>
        <v>566.50125000000003</v>
      </c>
      <c r="QS21" s="18">
        <f t="shared" si="200"/>
        <v>566.50125000000003</v>
      </c>
      <c r="QT21" s="18">
        <f t="shared" si="200"/>
        <v>566.50125000000003</v>
      </c>
      <c r="QU21" s="18">
        <f t="shared" si="200"/>
        <v>566.50125000000003</v>
      </c>
      <c r="QV21" s="18">
        <f t="shared" si="200"/>
        <v>566.50125000000003</v>
      </c>
      <c r="QW21" s="18">
        <f t="shared" si="200"/>
        <v>566.50125000000003</v>
      </c>
      <c r="QX21" s="18">
        <f t="shared" si="200"/>
        <v>566.50125000000003</v>
      </c>
      <c r="QY21" s="18">
        <f t="shared" si="200"/>
        <v>566.50125000000003</v>
      </c>
      <c r="QZ21" s="18">
        <f t="shared" si="200"/>
        <v>566.50125000000003</v>
      </c>
      <c r="RA21" s="18">
        <f t="shared" si="200"/>
        <v>566.50125000000003</v>
      </c>
      <c r="RB21" s="18">
        <f>RA21*1.05</f>
        <v>594.82631250000009</v>
      </c>
      <c r="RC21" s="18">
        <f t="shared" ref="RC21:RM21" si="201">RB21</f>
        <v>594.82631250000009</v>
      </c>
      <c r="RD21" s="18">
        <f t="shared" si="201"/>
        <v>594.82631250000009</v>
      </c>
      <c r="RE21" s="18">
        <f t="shared" si="201"/>
        <v>594.82631250000009</v>
      </c>
      <c r="RF21" s="18">
        <f t="shared" si="201"/>
        <v>594.82631250000009</v>
      </c>
      <c r="RG21" s="18">
        <f t="shared" si="201"/>
        <v>594.82631250000009</v>
      </c>
      <c r="RH21" s="18">
        <f t="shared" si="201"/>
        <v>594.82631250000009</v>
      </c>
      <c r="RI21" s="18">
        <f t="shared" si="201"/>
        <v>594.82631250000009</v>
      </c>
      <c r="RJ21" s="18">
        <f t="shared" si="201"/>
        <v>594.82631250000009</v>
      </c>
      <c r="RK21" s="18">
        <f t="shared" si="201"/>
        <v>594.82631250000009</v>
      </c>
      <c r="RL21" s="18">
        <f t="shared" si="201"/>
        <v>594.82631250000009</v>
      </c>
      <c r="RM21" s="18">
        <f t="shared" si="201"/>
        <v>594.82631250000009</v>
      </c>
      <c r="RN21" s="18">
        <f>RM21*1.05</f>
        <v>624.56762812500017</v>
      </c>
      <c r="RO21" s="18">
        <f t="shared" ref="RO21:RY21" si="202">RN21</f>
        <v>624.56762812500017</v>
      </c>
      <c r="RP21" s="18">
        <f t="shared" si="202"/>
        <v>624.56762812500017</v>
      </c>
      <c r="RQ21" s="18">
        <f t="shared" si="202"/>
        <v>624.56762812500017</v>
      </c>
      <c r="RR21" s="18">
        <f t="shared" si="202"/>
        <v>624.56762812500017</v>
      </c>
      <c r="RS21" s="18">
        <f t="shared" si="202"/>
        <v>624.56762812500017</v>
      </c>
      <c r="RT21" s="18">
        <f t="shared" si="202"/>
        <v>624.56762812500017</v>
      </c>
      <c r="RU21" s="18">
        <f t="shared" si="202"/>
        <v>624.56762812500017</v>
      </c>
      <c r="RV21" s="18">
        <f t="shared" si="202"/>
        <v>624.56762812500017</v>
      </c>
      <c r="RW21" s="18">
        <f t="shared" si="202"/>
        <v>624.56762812500017</v>
      </c>
      <c r="RX21" s="18">
        <f t="shared" si="202"/>
        <v>624.56762812500017</v>
      </c>
      <c r="RY21" s="18">
        <f t="shared" si="202"/>
        <v>624.56762812500017</v>
      </c>
      <c r="RZ21" s="18">
        <f>RY21*1.05</f>
        <v>655.79600953125021</v>
      </c>
      <c r="SA21" s="18">
        <f t="shared" ref="SA21:SK21" si="203">RZ21</f>
        <v>655.79600953125021</v>
      </c>
      <c r="SB21" s="18">
        <f t="shared" si="203"/>
        <v>655.79600953125021</v>
      </c>
      <c r="SC21" s="18">
        <f t="shared" si="203"/>
        <v>655.79600953125021</v>
      </c>
      <c r="SD21" s="18">
        <f t="shared" si="203"/>
        <v>655.79600953125021</v>
      </c>
      <c r="SE21" s="18">
        <f t="shared" si="203"/>
        <v>655.79600953125021</v>
      </c>
      <c r="SF21" s="18">
        <f t="shared" si="203"/>
        <v>655.79600953125021</v>
      </c>
      <c r="SG21" s="18">
        <f t="shared" si="203"/>
        <v>655.79600953125021</v>
      </c>
      <c r="SH21" s="18">
        <f t="shared" si="203"/>
        <v>655.79600953125021</v>
      </c>
      <c r="SI21" s="18">
        <f t="shared" si="203"/>
        <v>655.79600953125021</v>
      </c>
      <c r="SJ21" s="18">
        <f t="shared" si="203"/>
        <v>655.79600953125021</v>
      </c>
      <c r="SK21" s="18">
        <f t="shared" si="203"/>
        <v>655.79600953125021</v>
      </c>
      <c r="SL21" s="18">
        <f>SK21*1.05</f>
        <v>688.58581000781271</v>
      </c>
      <c r="SM21" s="18">
        <f t="shared" ref="SM21:SW21" si="204">SL21</f>
        <v>688.58581000781271</v>
      </c>
      <c r="SN21" s="18">
        <f t="shared" si="204"/>
        <v>688.58581000781271</v>
      </c>
      <c r="SO21" s="18">
        <f t="shared" si="204"/>
        <v>688.58581000781271</v>
      </c>
      <c r="SP21" s="18">
        <f t="shared" si="204"/>
        <v>688.58581000781271</v>
      </c>
      <c r="SQ21" s="18">
        <f t="shared" si="204"/>
        <v>688.58581000781271</v>
      </c>
      <c r="SR21" s="18">
        <f t="shared" si="204"/>
        <v>688.58581000781271</v>
      </c>
      <c r="SS21" s="18">
        <f t="shared" si="204"/>
        <v>688.58581000781271</v>
      </c>
      <c r="ST21" s="18">
        <f t="shared" si="204"/>
        <v>688.58581000781271</v>
      </c>
      <c r="SU21" s="18">
        <f t="shared" si="204"/>
        <v>688.58581000781271</v>
      </c>
      <c r="SV21" s="18">
        <f t="shared" si="204"/>
        <v>688.58581000781271</v>
      </c>
      <c r="SW21" s="18">
        <f t="shared" si="204"/>
        <v>688.58581000781271</v>
      </c>
      <c r="SX21" s="18">
        <f>SW21*1.05</f>
        <v>723.01510050820343</v>
      </c>
      <c r="SY21" s="18">
        <f t="shared" ref="SY21:TI21" si="205">SX21</f>
        <v>723.01510050820343</v>
      </c>
      <c r="SZ21" s="18">
        <f t="shared" si="205"/>
        <v>723.01510050820343</v>
      </c>
      <c r="TA21" s="18">
        <f t="shared" si="205"/>
        <v>723.01510050820343</v>
      </c>
      <c r="TB21" s="18">
        <f t="shared" si="205"/>
        <v>723.01510050820343</v>
      </c>
      <c r="TC21" s="18">
        <f t="shared" si="205"/>
        <v>723.01510050820343</v>
      </c>
      <c r="TD21" s="18">
        <f t="shared" si="205"/>
        <v>723.01510050820343</v>
      </c>
      <c r="TE21" s="18">
        <f t="shared" si="205"/>
        <v>723.01510050820343</v>
      </c>
      <c r="TF21" s="18">
        <f t="shared" si="205"/>
        <v>723.01510050820343</v>
      </c>
      <c r="TG21" s="22">
        <f t="shared" si="205"/>
        <v>723.01510050820343</v>
      </c>
      <c r="TH21" s="18">
        <f t="shared" si="205"/>
        <v>723.01510050820343</v>
      </c>
      <c r="TI21" s="18">
        <f t="shared" si="205"/>
        <v>723.01510050820343</v>
      </c>
      <c r="TJ21" s="18">
        <f>TI21*1.05</f>
        <v>759.16585553361358</v>
      </c>
      <c r="TK21" s="18">
        <f t="shared" ref="TK21:TT21" si="206">TJ21</f>
        <v>759.16585553361358</v>
      </c>
      <c r="TL21" s="18">
        <f t="shared" si="206"/>
        <v>759.16585553361358</v>
      </c>
      <c r="TM21" s="18">
        <f t="shared" si="206"/>
        <v>759.16585553361358</v>
      </c>
      <c r="TN21" s="18">
        <f t="shared" si="206"/>
        <v>759.16585553361358</v>
      </c>
      <c r="TO21" s="18">
        <f t="shared" si="206"/>
        <v>759.16585553361358</v>
      </c>
      <c r="TP21" s="18">
        <f t="shared" si="206"/>
        <v>759.16585553361358</v>
      </c>
      <c r="TQ21" s="18">
        <f t="shared" si="206"/>
        <v>759.16585553361358</v>
      </c>
      <c r="TR21" s="18">
        <f t="shared" si="206"/>
        <v>759.16585553361358</v>
      </c>
      <c r="TS21" s="18">
        <f t="shared" si="206"/>
        <v>759.16585553361358</v>
      </c>
      <c r="TT21" s="19">
        <f t="shared" si="206"/>
        <v>759.16585553361358</v>
      </c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</row>
    <row r="22" spans="1:919" hidden="1" x14ac:dyDescent="0.3">
      <c r="A22" t="s">
        <v>85</v>
      </c>
      <c r="B22" s="64" t="s">
        <v>67</v>
      </c>
      <c r="C22" t="s">
        <v>86</v>
      </c>
      <c r="D22" s="6">
        <v>61639</v>
      </c>
      <c r="F22" s="5">
        <v>43282</v>
      </c>
      <c r="G22" s="25">
        <v>42534</v>
      </c>
      <c r="H22" s="79">
        <f t="shared" si="31"/>
        <v>0</v>
      </c>
      <c r="I22" s="78">
        <f t="shared" si="25"/>
        <v>0</v>
      </c>
      <c r="J22" t="s">
        <v>54</v>
      </c>
      <c r="K22" t="s">
        <v>88</v>
      </c>
      <c r="L22" t="s">
        <v>4</v>
      </c>
      <c r="M22" t="s">
        <v>48</v>
      </c>
      <c r="N22" s="65" t="s">
        <v>87</v>
      </c>
      <c r="O22" t="s">
        <v>64</v>
      </c>
      <c r="P22" s="13">
        <v>0.5</v>
      </c>
      <c r="S22">
        <v>120</v>
      </c>
      <c r="T22">
        <v>60</v>
      </c>
      <c r="U22">
        <v>5</v>
      </c>
      <c r="V22">
        <v>90</v>
      </c>
      <c r="W22" s="16">
        <v>90</v>
      </c>
      <c r="X22" s="13">
        <v>0.2</v>
      </c>
      <c r="AB22" s="13">
        <v>0.05</v>
      </c>
      <c r="AC22" t="s">
        <v>50</v>
      </c>
      <c r="TG22" s="22">
        <f t="shared" ref="TG22:TT22" si="207">TG21*0.8</f>
        <v>578.41208040656272</v>
      </c>
      <c r="TH22" s="18">
        <f t="shared" si="207"/>
        <v>578.41208040656272</v>
      </c>
      <c r="TI22" s="18">
        <f t="shared" si="207"/>
        <v>578.41208040656272</v>
      </c>
      <c r="TJ22" s="18">
        <f t="shared" si="207"/>
        <v>607.33268442689086</v>
      </c>
      <c r="TK22" s="18">
        <f t="shared" si="207"/>
        <v>607.33268442689086</v>
      </c>
      <c r="TL22" s="18">
        <f t="shared" si="207"/>
        <v>607.33268442689086</v>
      </c>
      <c r="TM22" s="18">
        <f t="shared" si="207"/>
        <v>607.33268442689086</v>
      </c>
      <c r="TN22" s="18">
        <f t="shared" si="207"/>
        <v>607.33268442689086</v>
      </c>
      <c r="TO22" s="18">
        <f t="shared" si="207"/>
        <v>607.33268442689086</v>
      </c>
      <c r="TP22" s="18">
        <f t="shared" si="207"/>
        <v>607.33268442689086</v>
      </c>
      <c r="TQ22" s="18">
        <f t="shared" si="207"/>
        <v>607.33268442689086</v>
      </c>
      <c r="TR22" s="18">
        <f t="shared" si="207"/>
        <v>607.33268442689086</v>
      </c>
      <c r="TS22" s="18">
        <f t="shared" si="207"/>
        <v>607.33268442689086</v>
      </c>
      <c r="TT22" s="19">
        <f t="shared" si="207"/>
        <v>607.33268442689086</v>
      </c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</row>
    <row r="23" spans="1:919" hidden="1" x14ac:dyDescent="0.3">
      <c r="A23" t="s">
        <v>89</v>
      </c>
      <c r="B23" s="64" t="s">
        <v>67</v>
      </c>
      <c r="C23" t="s">
        <v>90</v>
      </c>
      <c r="D23" s="6">
        <v>311889.59999999998</v>
      </c>
      <c r="F23" s="5">
        <v>30011</v>
      </c>
      <c r="G23" s="5">
        <v>33662</v>
      </c>
      <c r="H23" s="79">
        <f t="shared" si="31"/>
        <v>0</v>
      </c>
      <c r="I23" s="78">
        <f t="shared" si="25"/>
        <v>0</v>
      </c>
      <c r="J23" t="s">
        <v>54</v>
      </c>
      <c r="K23" t="s">
        <v>47</v>
      </c>
      <c r="L23" t="s">
        <v>52</v>
      </c>
      <c r="M23" t="s">
        <v>48</v>
      </c>
      <c r="N23" s="65" t="s">
        <v>87</v>
      </c>
      <c r="O23" t="s">
        <v>64</v>
      </c>
      <c r="P23" s="13">
        <v>0.5</v>
      </c>
      <c r="S23">
        <v>120</v>
      </c>
      <c r="T23">
        <v>60</v>
      </c>
      <c r="U23">
        <v>5</v>
      </c>
      <c r="V23">
        <v>365</v>
      </c>
      <c r="W23" t="s">
        <v>91</v>
      </c>
      <c r="X23" s="13"/>
      <c r="Y23" s="3">
        <f>AA23*12/D23</f>
        <v>6.3695615371593031E-2</v>
      </c>
      <c r="AA23" s="18">
        <f>19866/12</f>
        <v>1655.5</v>
      </c>
      <c r="AB23" s="13">
        <v>0.05</v>
      </c>
      <c r="AC23" t="s">
        <v>50</v>
      </c>
      <c r="DZ23" s="18">
        <f>AA23/2</f>
        <v>827.75</v>
      </c>
      <c r="EA23" s="18">
        <f t="shared" ref="EA23:EK23" si="208">DZ23</f>
        <v>827.75</v>
      </c>
      <c r="EB23" s="18">
        <f t="shared" si="208"/>
        <v>827.75</v>
      </c>
      <c r="EC23" s="18">
        <f t="shared" si="208"/>
        <v>827.75</v>
      </c>
      <c r="ED23" s="18">
        <f t="shared" si="208"/>
        <v>827.75</v>
      </c>
      <c r="EE23" s="18">
        <f t="shared" si="208"/>
        <v>827.75</v>
      </c>
      <c r="EF23" s="18">
        <f t="shared" si="208"/>
        <v>827.75</v>
      </c>
      <c r="EG23" s="18">
        <f t="shared" si="208"/>
        <v>827.75</v>
      </c>
      <c r="EH23" s="18">
        <f t="shared" si="208"/>
        <v>827.75</v>
      </c>
      <c r="EI23" s="18">
        <f t="shared" si="208"/>
        <v>827.75</v>
      </c>
      <c r="EJ23" s="18">
        <f t="shared" si="208"/>
        <v>827.75</v>
      </c>
      <c r="EK23" s="18">
        <f t="shared" si="208"/>
        <v>827.75</v>
      </c>
      <c r="EL23" s="18">
        <f>EK23*1.05</f>
        <v>869.13750000000005</v>
      </c>
      <c r="EM23" s="18">
        <f t="shared" ref="EM23:EW23" si="209">EL23</f>
        <v>869.13750000000005</v>
      </c>
      <c r="EN23" s="18">
        <f t="shared" si="209"/>
        <v>869.13750000000005</v>
      </c>
      <c r="EO23" s="18">
        <f t="shared" si="209"/>
        <v>869.13750000000005</v>
      </c>
      <c r="EP23" s="18">
        <f t="shared" si="209"/>
        <v>869.13750000000005</v>
      </c>
      <c r="EQ23" s="18">
        <f t="shared" si="209"/>
        <v>869.13750000000005</v>
      </c>
      <c r="ER23" s="18">
        <f t="shared" si="209"/>
        <v>869.13750000000005</v>
      </c>
      <c r="ES23" s="18">
        <f t="shared" si="209"/>
        <v>869.13750000000005</v>
      </c>
      <c r="ET23" s="18">
        <f t="shared" si="209"/>
        <v>869.13750000000005</v>
      </c>
      <c r="EU23" s="18">
        <f t="shared" si="209"/>
        <v>869.13750000000005</v>
      </c>
      <c r="EV23" s="18">
        <f t="shared" si="209"/>
        <v>869.13750000000005</v>
      </c>
      <c r="EW23" s="18">
        <f t="shared" si="209"/>
        <v>869.13750000000005</v>
      </c>
      <c r="EX23" s="18">
        <f>EW23*1.05</f>
        <v>912.59437500000013</v>
      </c>
      <c r="EY23" s="18">
        <f t="shared" ref="EY23:FI23" si="210">EX23</f>
        <v>912.59437500000013</v>
      </c>
      <c r="EZ23" s="18">
        <f t="shared" si="210"/>
        <v>912.59437500000013</v>
      </c>
      <c r="FA23" s="18">
        <f t="shared" si="210"/>
        <v>912.59437500000013</v>
      </c>
      <c r="FB23" s="18">
        <f t="shared" si="210"/>
        <v>912.59437500000013</v>
      </c>
      <c r="FC23" s="18">
        <f t="shared" si="210"/>
        <v>912.59437500000013</v>
      </c>
      <c r="FD23" s="18">
        <f t="shared" si="210"/>
        <v>912.59437500000013</v>
      </c>
      <c r="FE23" s="18">
        <f t="shared" si="210"/>
        <v>912.59437500000013</v>
      </c>
      <c r="FF23" s="18">
        <f t="shared" si="210"/>
        <v>912.59437500000013</v>
      </c>
      <c r="FG23" s="18">
        <f t="shared" si="210"/>
        <v>912.59437500000013</v>
      </c>
      <c r="FH23" s="18">
        <f t="shared" si="210"/>
        <v>912.59437500000013</v>
      </c>
      <c r="FI23" s="18">
        <f t="shared" si="210"/>
        <v>912.59437500000013</v>
      </c>
      <c r="FJ23" s="18">
        <f>FI23*1.05</f>
        <v>958.22409375000018</v>
      </c>
      <c r="FK23" s="18">
        <f t="shared" ref="FK23:FU23" si="211">FJ23</f>
        <v>958.22409375000018</v>
      </c>
      <c r="FL23" s="18">
        <f t="shared" si="211"/>
        <v>958.22409375000018</v>
      </c>
      <c r="FM23" s="18">
        <f t="shared" si="211"/>
        <v>958.22409375000018</v>
      </c>
      <c r="FN23" s="18">
        <f t="shared" si="211"/>
        <v>958.22409375000018</v>
      </c>
      <c r="FO23" s="18">
        <f t="shared" si="211"/>
        <v>958.22409375000018</v>
      </c>
      <c r="FP23" s="18">
        <f t="shared" si="211"/>
        <v>958.22409375000018</v>
      </c>
      <c r="FQ23" s="18">
        <f t="shared" si="211"/>
        <v>958.22409375000018</v>
      </c>
      <c r="FR23" s="18">
        <f t="shared" si="211"/>
        <v>958.22409375000018</v>
      </c>
      <c r="FS23" s="18">
        <f t="shared" si="211"/>
        <v>958.22409375000018</v>
      </c>
      <c r="FT23" s="18">
        <f t="shared" si="211"/>
        <v>958.22409375000018</v>
      </c>
      <c r="FU23" s="18">
        <f t="shared" si="211"/>
        <v>958.22409375000018</v>
      </c>
      <c r="FV23" s="18">
        <f>FU23*1.05</f>
        <v>1006.1352984375002</v>
      </c>
      <c r="FW23" s="18">
        <f t="shared" ref="FW23:GF23" si="212">FV23</f>
        <v>1006.1352984375002</v>
      </c>
      <c r="FX23" s="18">
        <f t="shared" si="212"/>
        <v>1006.1352984375002</v>
      </c>
      <c r="FY23" s="18">
        <f t="shared" si="212"/>
        <v>1006.1352984375002</v>
      </c>
      <c r="FZ23" s="18">
        <f t="shared" si="212"/>
        <v>1006.1352984375002</v>
      </c>
      <c r="GA23" s="18">
        <f t="shared" si="212"/>
        <v>1006.1352984375002</v>
      </c>
      <c r="GB23" s="18">
        <f t="shared" si="212"/>
        <v>1006.1352984375002</v>
      </c>
      <c r="GC23" s="18">
        <f t="shared" si="212"/>
        <v>1006.1352984375002</v>
      </c>
      <c r="GD23" s="18">
        <f t="shared" si="212"/>
        <v>1006.1352984375002</v>
      </c>
      <c r="GE23" s="18">
        <f t="shared" si="212"/>
        <v>1006.1352984375002</v>
      </c>
      <c r="GF23" s="18">
        <f t="shared" si="212"/>
        <v>1006.1352984375002</v>
      </c>
      <c r="GG23" s="18">
        <f>GF23*1.05</f>
        <v>1056.4420633593752</v>
      </c>
      <c r="GH23" s="18">
        <f t="shared" ref="GH23:GS23" si="213">GG23</f>
        <v>1056.4420633593752</v>
      </c>
      <c r="GI23" s="18">
        <f t="shared" si="213"/>
        <v>1056.4420633593752</v>
      </c>
      <c r="GJ23" s="18">
        <f t="shared" si="213"/>
        <v>1056.4420633593752</v>
      </c>
      <c r="GK23" s="18">
        <f t="shared" si="213"/>
        <v>1056.4420633593752</v>
      </c>
      <c r="GL23" s="18">
        <f t="shared" si="213"/>
        <v>1056.4420633593752</v>
      </c>
      <c r="GM23" s="18">
        <f t="shared" si="213"/>
        <v>1056.4420633593752</v>
      </c>
      <c r="GN23" s="18">
        <f t="shared" si="213"/>
        <v>1056.4420633593752</v>
      </c>
      <c r="GO23" s="18">
        <f t="shared" si="213"/>
        <v>1056.4420633593752</v>
      </c>
      <c r="GP23" s="18">
        <f t="shared" si="213"/>
        <v>1056.4420633593752</v>
      </c>
      <c r="GQ23" s="18">
        <f t="shared" si="213"/>
        <v>1056.4420633593752</v>
      </c>
      <c r="GR23" s="18">
        <f t="shared" si="213"/>
        <v>1056.4420633593752</v>
      </c>
      <c r="GS23" s="18">
        <f t="shared" si="213"/>
        <v>1056.4420633593752</v>
      </c>
      <c r="GT23" s="18">
        <f>GS23*1.05</f>
        <v>1109.2641665273441</v>
      </c>
      <c r="GU23" s="18">
        <f t="shared" ref="GU23:HE23" si="214">GT23</f>
        <v>1109.2641665273441</v>
      </c>
      <c r="GV23" s="18">
        <f t="shared" si="214"/>
        <v>1109.2641665273441</v>
      </c>
      <c r="GW23" s="18">
        <f t="shared" si="214"/>
        <v>1109.2641665273441</v>
      </c>
      <c r="GX23" s="18">
        <f t="shared" si="214"/>
        <v>1109.2641665273441</v>
      </c>
      <c r="GY23" s="18">
        <f t="shared" si="214"/>
        <v>1109.2641665273441</v>
      </c>
      <c r="GZ23" s="18">
        <f t="shared" si="214"/>
        <v>1109.2641665273441</v>
      </c>
      <c r="HA23" s="18">
        <f t="shared" si="214"/>
        <v>1109.2641665273441</v>
      </c>
      <c r="HB23" s="18">
        <f t="shared" si="214"/>
        <v>1109.2641665273441</v>
      </c>
      <c r="HC23" s="18">
        <f t="shared" si="214"/>
        <v>1109.2641665273441</v>
      </c>
      <c r="HD23" s="18">
        <f t="shared" si="214"/>
        <v>1109.2641665273441</v>
      </c>
      <c r="HE23" s="18">
        <f t="shared" si="214"/>
        <v>1109.2641665273441</v>
      </c>
      <c r="HF23" s="18">
        <f>HE23*1.05</f>
        <v>1164.7273748537114</v>
      </c>
      <c r="HG23" s="18">
        <f t="shared" ref="HG23:HQ23" si="215">HF23</f>
        <v>1164.7273748537114</v>
      </c>
      <c r="HH23" s="18">
        <f t="shared" si="215"/>
        <v>1164.7273748537114</v>
      </c>
      <c r="HI23" s="18">
        <f t="shared" si="215"/>
        <v>1164.7273748537114</v>
      </c>
      <c r="HJ23" s="18">
        <f t="shared" si="215"/>
        <v>1164.7273748537114</v>
      </c>
      <c r="HK23" s="18">
        <f t="shared" si="215"/>
        <v>1164.7273748537114</v>
      </c>
      <c r="HL23" s="18">
        <f t="shared" si="215"/>
        <v>1164.7273748537114</v>
      </c>
      <c r="HM23" s="18">
        <f t="shared" si="215"/>
        <v>1164.7273748537114</v>
      </c>
      <c r="HN23" s="18">
        <f t="shared" si="215"/>
        <v>1164.7273748537114</v>
      </c>
      <c r="HO23" s="18">
        <f t="shared" si="215"/>
        <v>1164.7273748537114</v>
      </c>
      <c r="HP23" s="18">
        <f t="shared" si="215"/>
        <v>1164.7273748537114</v>
      </c>
      <c r="HQ23" s="18">
        <f t="shared" si="215"/>
        <v>1164.7273748537114</v>
      </c>
      <c r="HR23" s="18">
        <f>HQ23*1.05</f>
        <v>1222.9637435963971</v>
      </c>
      <c r="HS23" s="18">
        <f t="shared" ref="HS23:IC23" si="216">HR23</f>
        <v>1222.9637435963971</v>
      </c>
      <c r="HT23" s="18">
        <f t="shared" si="216"/>
        <v>1222.9637435963971</v>
      </c>
      <c r="HU23" s="18">
        <f t="shared" si="216"/>
        <v>1222.9637435963971</v>
      </c>
      <c r="HV23" s="18">
        <f t="shared" si="216"/>
        <v>1222.9637435963971</v>
      </c>
      <c r="HW23" s="18">
        <f t="shared" si="216"/>
        <v>1222.9637435963971</v>
      </c>
      <c r="HX23" s="18">
        <f t="shared" si="216"/>
        <v>1222.9637435963971</v>
      </c>
      <c r="HY23" s="18">
        <f t="shared" si="216"/>
        <v>1222.9637435963971</v>
      </c>
      <c r="HZ23" s="18">
        <f t="shared" si="216"/>
        <v>1222.9637435963971</v>
      </c>
      <c r="IA23" s="18">
        <f t="shared" si="216"/>
        <v>1222.9637435963971</v>
      </c>
      <c r="IB23" s="18">
        <f t="shared" si="216"/>
        <v>1222.9637435963971</v>
      </c>
      <c r="IC23" s="18">
        <f t="shared" si="216"/>
        <v>1222.9637435963971</v>
      </c>
      <c r="ID23" s="18">
        <f>IC23*1.02</f>
        <v>1247.4230184683252</v>
      </c>
      <c r="IE23" s="18">
        <f t="shared" ref="IE23:IO23" si="217">ID23</f>
        <v>1247.4230184683252</v>
      </c>
      <c r="IF23" s="18">
        <f t="shared" si="217"/>
        <v>1247.4230184683252</v>
      </c>
      <c r="IG23" s="18">
        <f t="shared" si="217"/>
        <v>1247.4230184683252</v>
      </c>
      <c r="IH23" s="18">
        <f t="shared" si="217"/>
        <v>1247.4230184683252</v>
      </c>
      <c r="II23" s="18">
        <f t="shared" si="217"/>
        <v>1247.4230184683252</v>
      </c>
      <c r="IJ23" s="18">
        <f t="shared" si="217"/>
        <v>1247.4230184683252</v>
      </c>
      <c r="IK23" s="18">
        <f t="shared" si="217"/>
        <v>1247.4230184683252</v>
      </c>
      <c r="IL23" s="18">
        <f t="shared" si="217"/>
        <v>1247.4230184683252</v>
      </c>
      <c r="IM23" s="18">
        <f t="shared" si="217"/>
        <v>1247.4230184683252</v>
      </c>
      <c r="IN23" s="18">
        <f t="shared" si="217"/>
        <v>1247.4230184683252</v>
      </c>
      <c r="IO23" s="18">
        <f t="shared" si="217"/>
        <v>1247.4230184683252</v>
      </c>
      <c r="IP23" s="19">
        <f>IO23*1.02</f>
        <v>1272.3714788376917</v>
      </c>
      <c r="IQ23" s="18">
        <f t="shared" ref="IQ23:JA23" si="218">IP23</f>
        <v>1272.3714788376917</v>
      </c>
      <c r="IR23" s="18">
        <f t="shared" si="218"/>
        <v>1272.3714788376917</v>
      </c>
      <c r="IS23" s="18">
        <f t="shared" si="218"/>
        <v>1272.3714788376917</v>
      </c>
      <c r="IT23" s="18">
        <f t="shared" si="218"/>
        <v>1272.3714788376917</v>
      </c>
      <c r="IU23" s="18">
        <f t="shared" si="218"/>
        <v>1272.3714788376917</v>
      </c>
      <c r="IV23" s="18">
        <f t="shared" si="218"/>
        <v>1272.3714788376917</v>
      </c>
      <c r="IW23" s="18">
        <f t="shared" si="218"/>
        <v>1272.3714788376917</v>
      </c>
      <c r="IX23" s="18">
        <f t="shared" si="218"/>
        <v>1272.3714788376917</v>
      </c>
      <c r="IY23" s="18">
        <f t="shared" si="218"/>
        <v>1272.3714788376917</v>
      </c>
      <c r="IZ23" s="18">
        <f t="shared" si="218"/>
        <v>1272.3714788376917</v>
      </c>
      <c r="JA23" s="18">
        <f t="shared" si="218"/>
        <v>1272.3714788376917</v>
      </c>
      <c r="JB23" s="18">
        <f>JA23*1.05</f>
        <v>1335.9900527795764</v>
      </c>
      <c r="JC23" s="18">
        <f t="shared" ref="JC23:JM23" si="219">JB23</f>
        <v>1335.9900527795764</v>
      </c>
      <c r="JD23" s="18">
        <f t="shared" si="219"/>
        <v>1335.9900527795764</v>
      </c>
      <c r="JE23" s="18">
        <f t="shared" si="219"/>
        <v>1335.9900527795764</v>
      </c>
      <c r="JF23" s="18">
        <f t="shared" si="219"/>
        <v>1335.9900527795764</v>
      </c>
      <c r="JG23" s="18">
        <f t="shared" si="219"/>
        <v>1335.9900527795764</v>
      </c>
      <c r="JH23" s="18">
        <f t="shared" si="219"/>
        <v>1335.9900527795764</v>
      </c>
      <c r="JI23" s="18">
        <f t="shared" si="219"/>
        <v>1335.9900527795764</v>
      </c>
      <c r="JJ23" s="18">
        <f t="shared" si="219"/>
        <v>1335.9900527795764</v>
      </c>
      <c r="JK23" s="18">
        <f t="shared" si="219"/>
        <v>1335.9900527795764</v>
      </c>
      <c r="JL23" s="18">
        <f t="shared" si="219"/>
        <v>1335.9900527795764</v>
      </c>
      <c r="JM23" s="18">
        <f t="shared" si="219"/>
        <v>1335.9900527795764</v>
      </c>
      <c r="JN23" s="18">
        <f>JM23*1.05</f>
        <v>1402.7895554185554</v>
      </c>
      <c r="JO23" s="18">
        <f t="shared" ref="JO23:JY23" si="220">JN23</f>
        <v>1402.7895554185554</v>
      </c>
      <c r="JP23" s="18">
        <f t="shared" si="220"/>
        <v>1402.7895554185554</v>
      </c>
      <c r="JQ23" s="18">
        <f t="shared" si="220"/>
        <v>1402.7895554185554</v>
      </c>
      <c r="JR23" s="18">
        <f t="shared" si="220"/>
        <v>1402.7895554185554</v>
      </c>
      <c r="JS23" s="18">
        <f t="shared" si="220"/>
        <v>1402.7895554185554</v>
      </c>
      <c r="JT23" s="18">
        <f t="shared" si="220"/>
        <v>1402.7895554185554</v>
      </c>
      <c r="JU23" s="18">
        <f t="shared" si="220"/>
        <v>1402.7895554185554</v>
      </c>
      <c r="JV23" s="18">
        <f t="shared" si="220"/>
        <v>1402.7895554185554</v>
      </c>
      <c r="JW23" s="18">
        <f t="shared" si="220"/>
        <v>1402.7895554185554</v>
      </c>
      <c r="JX23" s="18">
        <f t="shared" si="220"/>
        <v>1402.7895554185554</v>
      </c>
      <c r="JY23" s="18">
        <f t="shared" si="220"/>
        <v>1402.7895554185554</v>
      </c>
      <c r="JZ23" s="18">
        <f>JY23*1.05</f>
        <v>1472.9290331894833</v>
      </c>
      <c r="KA23" s="18">
        <f t="shared" ref="KA23:KK23" si="221">JZ23</f>
        <v>1472.9290331894833</v>
      </c>
      <c r="KB23" s="18">
        <f t="shared" si="221"/>
        <v>1472.9290331894833</v>
      </c>
      <c r="KC23" s="18">
        <f t="shared" si="221"/>
        <v>1472.9290331894833</v>
      </c>
      <c r="KD23" s="18">
        <f t="shared" si="221"/>
        <v>1472.9290331894833</v>
      </c>
      <c r="KE23" s="18">
        <f t="shared" si="221"/>
        <v>1472.9290331894833</v>
      </c>
      <c r="KF23" s="18">
        <f t="shared" si="221"/>
        <v>1472.9290331894833</v>
      </c>
      <c r="KG23" s="18">
        <f t="shared" si="221"/>
        <v>1472.9290331894833</v>
      </c>
      <c r="KH23" s="18">
        <f t="shared" si="221"/>
        <v>1472.9290331894833</v>
      </c>
      <c r="KI23" s="18">
        <f t="shared" si="221"/>
        <v>1472.9290331894833</v>
      </c>
      <c r="KJ23" s="18">
        <f t="shared" si="221"/>
        <v>1472.9290331894833</v>
      </c>
      <c r="KK23" s="18">
        <f t="shared" si="221"/>
        <v>1472.9290331894833</v>
      </c>
      <c r="KL23" s="18">
        <f>KK23*1.05</f>
        <v>1546.5754848489576</v>
      </c>
      <c r="KM23" s="18">
        <f t="shared" ref="KM23:KW23" si="222">KL23</f>
        <v>1546.5754848489576</v>
      </c>
      <c r="KN23" s="18">
        <f t="shared" si="222"/>
        <v>1546.5754848489576</v>
      </c>
      <c r="KO23" s="18">
        <f t="shared" si="222"/>
        <v>1546.5754848489576</v>
      </c>
      <c r="KP23" s="18">
        <f t="shared" si="222"/>
        <v>1546.5754848489576</v>
      </c>
      <c r="KQ23" s="18">
        <f t="shared" si="222"/>
        <v>1546.5754848489576</v>
      </c>
      <c r="KR23" s="18">
        <f t="shared" si="222"/>
        <v>1546.5754848489576</v>
      </c>
      <c r="KS23" s="18">
        <f t="shared" si="222"/>
        <v>1546.5754848489576</v>
      </c>
      <c r="KT23" s="18">
        <f t="shared" si="222"/>
        <v>1546.5754848489576</v>
      </c>
      <c r="KU23" s="18">
        <f t="shared" si="222"/>
        <v>1546.5754848489576</v>
      </c>
      <c r="KV23" s="18">
        <f t="shared" si="222"/>
        <v>1546.5754848489576</v>
      </c>
      <c r="KW23" s="18">
        <f t="shared" si="222"/>
        <v>1546.5754848489576</v>
      </c>
      <c r="KX23" s="19">
        <f>KW23*1.05</f>
        <v>1623.9042590914055</v>
      </c>
      <c r="KY23" s="18">
        <f t="shared" ref="KY23:LI23" si="223">KX23</f>
        <v>1623.9042590914055</v>
      </c>
      <c r="KZ23" s="18">
        <f t="shared" si="223"/>
        <v>1623.9042590914055</v>
      </c>
      <c r="LA23" s="18">
        <f t="shared" si="223"/>
        <v>1623.9042590914055</v>
      </c>
      <c r="LB23" s="18">
        <f t="shared" si="223"/>
        <v>1623.9042590914055</v>
      </c>
      <c r="LC23" s="18">
        <f t="shared" si="223"/>
        <v>1623.9042590914055</v>
      </c>
      <c r="LD23" s="18">
        <f t="shared" si="223"/>
        <v>1623.9042590914055</v>
      </c>
      <c r="LE23" s="18">
        <f t="shared" si="223"/>
        <v>1623.9042590914055</v>
      </c>
      <c r="LF23" s="18">
        <f t="shared" si="223"/>
        <v>1623.9042590914055</v>
      </c>
      <c r="LG23" s="18">
        <f t="shared" si="223"/>
        <v>1623.9042590914055</v>
      </c>
      <c r="LH23" s="18">
        <f t="shared" si="223"/>
        <v>1623.9042590914055</v>
      </c>
      <c r="LI23" s="18">
        <f t="shared" si="223"/>
        <v>1623.9042590914055</v>
      </c>
      <c r="LJ23" s="18">
        <f>LI23*1.05</f>
        <v>1705.0994720459757</v>
      </c>
      <c r="LK23" s="18">
        <f t="shared" ref="LK23:LU23" si="224">LJ23</f>
        <v>1705.0994720459757</v>
      </c>
      <c r="LL23" s="18">
        <f t="shared" si="224"/>
        <v>1705.0994720459757</v>
      </c>
      <c r="LM23" s="18">
        <f t="shared" si="224"/>
        <v>1705.0994720459757</v>
      </c>
      <c r="LN23" s="18">
        <f t="shared" si="224"/>
        <v>1705.0994720459757</v>
      </c>
      <c r="LO23" s="18">
        <f t="shared" si="224"/>
        <v>1705.0994720459757</v>
      </c>
      <c r="LP23" s="18">
        <f t="shared" si="224"/>
        <v>1705.0994720459757</v>
      </c>
      <c r="LQ23" s="18">
        <f t="shared" si="224"/>
        <v>1705.0994720459757</v>
      </c>
      <c r="LR23" s="18">
        <f t="shared" si="224"/>
        <v>1705.0994720459757</v>
      </c>
      <c r="LS23" s="18">
        <f t="shared" si="224"/>
        <v>1705.0994720459757</v>
      </c>
      <c r="LT23" s="18">
        <f t="shared" si="224"/>
        <v>1705.0994720459757</v>
      </c>
      <c r="LU23" s="18">
        <f t="shared" si="224"/>
        <v>1705.0994720459757</v>
      </c>
      <c r="LV23" s="18">
        <f>LU23*1.05</f>
        <v>1790.3544456482746</v>
      </c>
      <c r="LW23" s="18">
        <f t="shared" ref="LW23:MG23" si="225">LV23</f>
        <v>1790.3544456482746</v>
      </c>
      <c r="LX23" s="18">
        <f t="shared" si="225"/>
        <v>1790.3544456482746</v>
      </c>
      <c r="LY23" s="18">
        <f t="shared" si="225"/>
        <v>1790.3544456482746</v>
      </c>
      <c r="LZ23" s="18">
        <f t="shared" si="225"/>
        <v>1790.3544456482746</v>
      </c>
      <c r="MA23" s="18">
        <f t="shared" si="225"/>
        <v>1790.3544456482746</v>
      </c>
      <c r="MB23" s="18">
        <f t="shared" si="225"/>
        <v>1790.3544456482746</v>
      </c>
      <c r="MC23" s="18">
        <f t="shared" si="225"/>
        <v>1790.3544456482746</v>
      </c>
      <c r="MD23" s="18">
        <f t="shared" si="225"/>
        <v>1790.3544456482746</v>
      </c>
      <c r="ME23" s="18">
        <f t="shared" si="225"/>
        <v>1790.3544456482746</v>
      </c>
      <c r="MF23" s="18">
        <f t="shared" si="225"/>
        <v>1790.3544456482746</v>
      </c>
      <c r="MG23" s="18">
        <f t="shared" si="225"/>
        <v>1790.3544456482746</v>
      </c>
      <c r="MH23" s="18">
        <f>MG23*1.05</f>
        <v>1879.8721679306884</v>
      </c>
      <c r="MI23" s="18">
        <f t="shared" ref="MI23:MS23" si="226">MH23</f>
        <v>1879.8721679306884</v>
      </c>
      <c r="MJ23" s="18">
        <f t="shared" si="226"/>
        <v>1879.8721679306884</v>
      </c>
      <c r="MK23" s="18">
        <f t="shared" si="226"/>
        <v>1879.8721679306884</v>
      </c>
      <c r="ML23" s="18">
        <f t="shared" si="226"/>
        <v>1879.8721679306884</v>
      </c>
      <c r="MM23" s="18">
        <f t="shared" si="226"/>
        <v>1879.8721679306884</v>
      </c>
      <c r="MN23" s="18">
        <f t="shared" si="226"/>
        <v>1879.8721679306884</v>
      </c>
      <c r="MO23" s="18">
        <f t="shared" si="226"/>
        <v>1879.8721679306884</v>
      </c>
      <c r="MP23" s="18">
        <f t="shared" si="226"/>
        <v>1879.8721679306884</v>
      </c>
      <c r="MQ23" s="18">
        <f t="shared" si="226"/>
        <v>1879.8721679306884</v>
      </c>
      <c r="MR23" s="18">
        <f t="shared" si="226"/>
        <v>1879.8721679306884</v>
      </c>
      <c r="MS23" s="18">
        <f t="shared" si="226"/>
        <v>1879.8721679306884</v>
      </c>
      <c r="MT23" s="18">
        <f>MS23*1.05</f>
        <v>1973.8657763272229</v>
      </c>
      <c r="MU23" s="18">
        <f t="shared" ref="MU23:NE23" si="227">MT23</f>
        <v>1973.8657763272229</v>
      </c>
      <c r="MV23" s="18">
        <f t="shared" si="227"/>
        <v>1973.8657763272229</v>
      </c>
      <c r="MW23" s="18">
        <f t="shared" si="227"/>
        <v>1973.8657763272229</v>
      </c>
      <c r="MX23" s="18">
        <f t="shared" si="227"/>
        <v>1973.8657763272229</v>
      </c>
      <c r="MY23" s="18">
        <f t="shared" si="227"/>
        <v>1973.8657763272229</v>
      </c>
      <c r="MZ23" s="18">
        <f t="shared" si="227"/>
        <v>1973.8657763272229</v>
      </c>
      <c r="NA23" s="18">
        <f t="shared" si="227"/>
        <v>1973.8657763272229</v>
      </c>
      <c r="NB23" s="18">
        <f t="shared" si="227"/>
        <v>1973.8657763272229</v>
      </c>
      <c r="NC23" s="18">
        <f t="shared" si="227"/>
        <v>1973.8657763272229</v>
      </c>
      <c r="ND23" s="18">
        <f t="shared" si="227"/>
        <v>1973.8657763272229</v>
      </c>
      <c r="NE23" s="18">
        <f t="shared" si="227"/>
        <v>1973.8657763272229</v>
      </c>
      <c r="NF23" s="18">
        <f>NE23*1.05</f>
        <v>2072.5590651435841</v>
      </c>
      <c r="NG23" s="18">
        <f t="shared" ref="NG23:NQ23" si="228">NF23</f>
        <v>2072.5590651435841</v>
      </c>
      <c r="NH23" s="18">
        <f t="shared" si="228"/>
        <v>2072.5590651435841</v>
      </c>
      <c r="NI23" s="18">
        <f t="shared" si="228"/>
        <v>2072.5590651435841</v>
      </c>
      <c r="NJ23" s="18">
        <f t="shared" si="228"/>
        <v>2072.5590651435841</v>
      </c>
      <c r="NK23" s="18">
        <f t="shared" si="228"/>
        <v>2072.5590651435841</v>
      </c>
      <c r="NL23" s="18">
        <f t="shared" si="228"/>
        <v>2072.5590651435841</v>
      </c>
      <c r="NM23" s="18">
        <f t="shared" si="228"/>
        <v>2072.5590651435841</v>
      </c>
      <c r="NN23" s="18">
        <f t="shared" si="228"/>
        <v>2072.5590651435841</v>
      </c>
      <c r="NO23" s="18">
        <f t="shared" si="228"/>
        <v>2072.5590651435841</v>
      </c>
      <c r="NP23" s="18">
        <f t="shared" si="228"/>
        <v>2072.5590651435841</v>
      </c>
      <c r="NQ23" s="18">
        <f t="shared" si="228"/>
        <v>2072.5590651435841</v>
      </c>
      <c r="NR23" s="18">
        <f>NQ23*1.05</f>
        <v>2176.1870184007635</v>
      </c>
      <c r="NS23" s="18">
        <f t="shared" ref="NS23:OC23" si="229">NR23</f>
        <v>2176.1870184007635</v>
      </c>
      <c r="NT23" s="18">
        <f t="shared" si="229"/>
        <v>2176.1870184007635</v>
      </c>
      <c r="NU23" s="18">
        <f t="shared" si="229"/>
        <v>2176.1870184007635</v>
      </c>
      <c r="NV23" s="18">
        <f t="shared" si="229"/>
        <v>2176.1870184007635</v>
      </c>
      <c r="NW23" s="18">
        <f t="shared" si="229"/>
        <v>2176.1870184007635</v>
      </c>
      <c r="NX23" s="18">
        <f t="shared" si="229"/>
        <v>2176.1870184007635</v>
      </c>
      <c r="NY23" s="18">
        <f t="shared" si="229"/>
        <v>2176.1870184007635</v>
      </c>
      <c r="NZ23" s="18">
        <f t="shared" si="229"/>
        <v>2176.1870184007635</v>
      </c>
      <c r="OA23" s="18">
        <f t="shared" si="229"/>
        <v>2176.1870184007635</v>
      </c>
      <c r="OB23" s="18">
        <f t="shared" si="229"/>
        <v>2176.1870184007635</v>
      </c>
      <c r="OC23" s="18">
        <f t="shared" si="229"/>
        <v>2176.1870184007635</v>
      </c>
      <c r="OD23" s="18">
        <f>OC23*1.05</f>
        <v>2284.9963693208019</v>
      </c>
      <c r="OE23" s="18">
        <f t="shared" ref="OE23:OO23" si="230">OD23</f>
        <v>2284.9963693208019</v>
      </c>
      <c r="OF23" s="18">
        <f t="shared" si="230"/>
        <v>2284.9963693208019</v>
      </c>
      <c r="OG23" s="18">
        <f t="shared" si="230"/>
        <v>2284.9963693208019</v>
      </c>
      <c r="OH23" s="18">
        <f t="shared" si="230"/>
        <v>2284.9963693208019</v>
      </c>
      <c r="OI23" s="18">
        <f t="shared" si="230"/>
        <v>2284.9963693208019</v>
      </c>
      <c r="OJ23" s="18">
        <f t="shared" si="230"/>
        <v>2284.9963693208019</v>
      </c>
      <c r="OK23" s="18">
        <f t="shared" si="230"/>
        <v>2284.9963693208019</v>
      </c>
      <c r="OL23" s="18">
        <f t="shared" si="230"/>
        <v>2284.9963693208019</v>
      </c>
      <c r="OM23" s="18">
        <f t="shared" si="230"/>
        <v>2284.9963693208019</v>
      </c>
      <c r="ON23" s="18">
        <f t="shared" si="230"/>
        <v>2284.9963693208019</v>
      </c>
      <c r="OO23" s="18">
        <f t="shared" si="230"/>
        <v>2284.9963693208019</v>
      </c>
      <c r="OP23" s="18">
        <f>OO23*1.05</f>
        <v>2399.2461877868423</v>
      </c>
      <c r="OQ23" s="18">
        <f t="shared" ref="OQ23:PA23" si="231">OP23</f>
        <v>2399.2461877868423</v>
      </c>
      <c r="OR23" s="18">
        <f t="shared" si="231"/>
        <v>2399.2461877868423</v>
      </c>
      <c r="OS23" s="18">
        <f t="shared" si="231"/>
        <v>2399.2461877868423</v>
      </c>
      <c r="OT23" s="18">
        <f t="shared" si="231"/>
        <v>2399.2461877868423</v>
      </c>
      <c r="OU23" s="18">
        <f t="shared" si="231"/>
        <v>2399.2461877868423</v>
      </c>
      <c r="OV23" s="18">
        <f t="shared" si="231"/>
        <v>2399.2461877868423</v>
      </c>
      <c r="OW23" s="18">
        <f t="shared" si="231"/>
        <v>2399.2461877868423</v>
      </c>
      <c r="OX23" s="18">
        <f t="shared" si="231"/>
        <v>2399.2461877868423</v>
      </c>
      <c r="OY23" s="18">
        <f t="shared" si="231"/>
        <v>2399.2461877868423</v>
      </c>
      <c r="OZ23" s="18">
        <f t="shared" si="231"/>
        <v>2399.2461877868423</v>
      </c>
      <c r="PA23" s="18">
        <f t="shared" si="231"/>
        <v>2399.2461877868423</v>
      </c>
      <c r="PB23" s="18">
        <f>PA23*1.05</f>
        <v>2519.2084971761847</v>
      </c>
      <c r="PC23" s="18">
        <f t="shared" ref="PC23:PJ23" si="232">PB23</f>
        <v>2519.2084971761847</v>
      </c>
      <c r="PD23" s="18">
        <f t="shared" si="232"/>
        <v>2519.2084971761847</v>
      </c>
      <c r="PE23" s="18">
        <f t="shared" si="232"/>
        <v>2519.2084971761847</v>
      </c>
      <c r="PF23" s="18">
        <f t="shared" si="232"/>
        <v>2519.2084971761847</v>
      </c>
      <c r="PG23" s="18">
        <f t="shared" si="232"/>
        <v>2519.2084971761847</v>
      </c>
      <c r="PH23" s="18">
        <f t="shared" si="232"/>
        <v>2519.2084971761847</v>
      </c>
      <c r="PI23" s="18">
        <f t="shared" si="232"/>
        <v>2519.2084971761847</v>
      </c>
      <c r="PJ23" s="22">
        <f t="shared" si="232"/>
        <v>2519.2084971761847</v>
      </c>
      <c r="WK23" s="18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</row>
    <row r="24" spans="1:919" hidden="1" x14ac:dyDescent="0.3">
      <c r="A24" t="s">
        <v>89</v>
      </c>
      <c r="B24" s="64" t="s">
        <v>67</v>
      </c>
      <c r="C24" t="s">
        <v>90</v>
      </c>
      <c r="D24" s="6">
        <f>D23</f>
        <v>311889.59999999998</v>
      </c>
      <c r="E24" s="17">
        <f>E23</f>
        <v>0</v>
      </c>
      <c r="F24" s="5">
        <v>33664</v>
      </c>
      <c r="G24" s="5">
        <v>35489</v>
      </c>
      <c r="H24" s="79">
        <f t="shared" si="31"/>
        <v>0</v>
      </c>
      <c r="I24" s="78">
        <f t="shared" si="25"/>
        <v>0</v>
      </c>
      <c r="J24" t="s">
        <v>54</v>
      </c>
      <c r="K24" t="s">
        <v>47</v>
      </c>
      <c r="L24" t="s">
        <v>69</v>
      </c>
      <c r="M24" t="s">
        <v>48</v>
      </c>
      <c r="N24" s="65" t="s">
        <v>87</v>
      </c>
      <c r="O24" t="s">
        <v>64</v>
      </c>
      <c r="P24" s="13">
        <v>0.5</v>
      </c>
      <c r="S24">
        <v>120</v>
      </c>
      <c r="T24">
        <v>60</v>
      </c>
      <c r="U24">
        <v>4</v>
      </c>
      <c r="V24">
        <v>365</v>
      </c>
      <c r="AB24" s="13">
        <v>0.05</v>
      </c>
      <c r="AC24" t="s">
        <v>50</v>
      </c>
      <c r="IP24" s="19">
        <f t="shared" ref="IP24:JU24" si="233">IP23</f>
        <v>1272.3714788376917</v>
      </c>
      <c r="IQ24" s="18">
        <f t="shared" si="233"/>
        <v>1272.3714788376917</v>
      </c>
      <c r="IR24" s="18">
        <f t="shared" si="233"/>
        <v>1272.3714788376917</v>
      </c>
      <c r="IS24" s="18">
        <f t="shared" si="233"/>
        <v>1272.3714788376917</v>
      </c>
      <c r="IT24" s="18">
        <f t="shared" si="233"/>
        <v>1272.3714788376917</v>
      </c>
      <c r="IU24" s="18">
        <f t="shared" si="233"/>
        <v>1272.3714788376917</v>
      </c>
      <c r="IV24" s="18">
        <f t="shared" si="233"/>
        <v>1272.3714788376917</v>
      </c>
      <c r="IW24" s="18">
        <f t="shared" si="233"/>
        <v>1272.3714788376917</v>
      </c>
      <c r="IX24" s="18">
        <f t="shared" si="233"/>
        <v>1272.3714788376917</v>
      </c>
      <c r="IY24" s="18">
        <f t="shared" si="233"/>
        <v>1272.3714788376917</v>
      </c>
      <c r="IZ24" s="18">
        <f t="shared" si="233"/>
        <v>1272.3714788376917</v>
      </c>
      <c r="JA24" s="18">
        <f t="shared" si="233"/>
        <v>1272.3714788376917</v>
      </c>
      <c r="JB24" s="18">
        <f t="shared" si="233"/>
        <v>1335.9900527795764</v>
      </c>
      <c r="JC24" s="18">
        <f t="shared" si="233"/>
        <v>1335.9900527795764</v>
      </c>
      <c r="JD24" s="18">
        <f t="shared" si="233"/>
        <v>1335.9900527795764</v>
      </c>
      <c r="JE24" s="18">
        <f t="shared" si="233"/>
        <v>1335.9900527795764</v>
      </c>
      <c r="JF24" s="18">
        <f t="shared" si="233"/>
        <v>1335.9900527795764</v>
      </c>
      <c r="JG24" s="18">
        <f t="shared" si="233"/>
        <v>1335.9900527795764</v>
      </c>
      <c r="JH24" s="18">
        <f t="shared" si="233"/>
        <v>1335.9900527795764</v>
      </c>
      <c r="JI24" s="18">
        <f t="shared" si="233"/>
        <v>1335.9900527795764</v>
      </c>
      <c r="JJ24" s="18">
        <f t="shared" si="233"/>
        <v>1335.9900527795764</v>
      </c>
      <c r="JK24" s="18">
        <f t="shared" si="233"/>
        <v>1335.9900527795764</v>
      </c>
      <c r="JL24" s="18">
        <f t="shared" si="233"/>
        <v>1335.9900527795764</v>
      </c>
      <c r="JM24" s="18">
        <f t="shared" si="233"/>
        <v>1335.9900527795764</v>
      </c>
      <c r="JN24" s="18">
        <f t="shared" si="233"/>
        <v>1402.7895554185554</v>
      </c>
      <c r="JO24" s="18">
        <f t="shared" si="233"/>
        <v>1402.7895554185554</v>
      </c>
      <c r="JP24" s="18">
        <f t="shared" si="233"/>
        <v>1402.7895554185554</v>
      </c>
      <c r="JQ24" s="18">
        <f t="shared" si="233"/>
        <v>1402.7895554185554</v>
      </c>
      <c r="JR24" s="18">
        <f t="shared" si="233"/>
        <v>1402.7895554185554</v>
      </c>
      <c r="JS24" s="18">
        <f t="shared" si="233"/>
        <v>1402.7895554185554</v>
      </c>
      <c r="JT24" s="18">
        <f t="shared" si="233"/>
        <v>1402.7895554185554</v>
      </c>
      <c r="JU24" s="18">
        <f t="shared" si="233"/>
        <v>1402.7895554185554</v>
      </c>
      <c r="JV24" s="18">
        <f t="shared" ref="JV24:KW24" si="234">JV23</f>
        <v>1402.7895554185554</v>
      </c>
      <c r="JW24" s="18">
        <f t="shared" si="234"/>
        <v>1402.7895554185554</v>
      </c>
      <c r="JX24" s="18">
        <f t="shared" si="234"/>
        <v>1402.7895554185554</v>
      </c>
      <c r="JY24" s="18">
        <f t="shared" si="234"/>
        <v>1402.7895554185554</v>
      </c>
      <c r="JZ24" s="18">
        <f t="shared" si="234"/>
        <v>1472.9290331894833</v>
      </c>
      <c r="KA24" s="18">
        <f t="shared" si="234"/>
        <v>1472.9290331894833</v>
      </c>
      <c r="KB24" s="18">
        <f t="shared" si="234"/>
        <v>1472.9290331894833</v>
      </c>
      <c r="KC24" s="18">
        <f t="shared" si="234"/>
        <v>1472.9290331894833</v>
      </c>
      <c r="KD24" s="18">
        <f t="shared" si="234"/>
        <v>1472.9290331894833</v>
      </c>
      <c r="KE24" s="18">
        <f t="shared" si="234"/>
        <v>1472.9290331894833</v>
      </c>
      <c r="KF24" s="18">
        <f t="shared" si="234"/>
        <v>1472.9290331894833</v>
      </c>
      <c r="KG24" s="18">
        <f t="shared" si="234"/>
        <v>1472.9290331894833</v>
      </c>
      <c r="KH24" s="18">
        <f t="shared" si="234"/>
        <v>1472.9290331894833</v>
      </c>
      <c r="KI24" s="18">
        <f t="shared" si="234"/>
        <v>1472.9290331894833</v>
      </c>
      <c r="KJ24" s="18">
        <f t="shared" si="234"/>
        <v>1472.9290331894833</v>
      </c>
      <c r="KK24" s="18">
        <f t="shared" si="234"/>
        <v>1472.9290331894833</v>
      </c>
      <c r="KL24" s="18">
        <f t="shared" si="234"/>
        <v>1546.5754848489576</v>
      </c>
      <c r="KM24" s="18">
        <f t="shared" si="234"/>
        <v>1546.5754848489576</v>
      </c>
      <c r="KN24" s="18">
        <f t="shared" si="234"/>
        <v>1546.5754848489576</v>
      </c>
      <c r="KO24" s="18">
        <f t="shared" si="234"/>
        <v>1546.5754848489576</v>
      </c>
      <c r="KP24" s="18">
        <f t="shared" si="234"/>
        <v>1546.5754848489576</v>
      </c>
      <c r="KQ24" s="18">
        <f t="shared" si="234"/>
        <v>1546.5754848489576</v>
      </c>
      <c r="KR24" s="18">
        <f t="shared" si="234"/>
        <v>1546.5754848489576</v>
      </c>
      <c r="KS24" s="18">
        <f t="shared" si="234"/>
        <v>1546.5754848489576</v>
      </c>
      <c r="KT24" s="18">
        <f t="shared" si="234"/>
        <v>1546.5754848489576</v>
      </c>
      <c r="KU24" s="18">
        <f t="shared" si="234"/>
        <v>1546.5754848489576</v>
      </c>
      <c r="KV24" s="18">
        <f t="shared" si="234"/>
        <v>1546.5754848489576</v>
      </c>
      <c r="KW24" s="18">
        <f t="shared" si="234"/>
        <v>1546.5754848489576</v>
      </c>
      <c r="KX24" s="16"/>
      <c r="PJ24" s="21"/>
      <c r="VJ24" s="16"/>
      <c r="WK24" s="18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</row>
    <row r="25" spans="1:919" hidden="1" x14ac:dyDescent="0.3">
      <c r="A25" t="s">
        <v>89</v>
      </c>
      <c r="B25" s="64" t="s">
        <v>67</v>
      </c>
      <c r="C25" t="str">
        <f t="shared" ref="C25:D27" si="235">C24</f>
        <v>GLF 307-6</v>
      </c>
      <c r="D25" s="6">
        <f t="shared" si="235"/>
        <v>311889.59999999998</v>
      </c>
      <c r="F25" s="5">
        <v>35490</v>
      </c>
      <c r="G25" s="5">
        <v>37315</v>
      </c>
      <c r="H25" s="79">
        <f t="shared" si="31"/>
        <v>0</v>
      </c>
      <c r="I25" s="78">
        <f t="shared" si="25"/>
        <v>0</v>
      </c>
      <c r="J25" t="s">
        <v>54</v>
      </c>
      <c r="K25" t="s">
        <v>47</v>
      </c>
      <c r="L25" t="s">
        <v>70</v>
      </c>
      <c r="M25" t="s">
        <v>48</v>
      </c>
      <c r="N25" s="65" t="s">
        <v>87</v>
      </c>
      <c r="O25" t="s">
        <v>64</v>
      </c>
      <c r="P25" s="13">
        <v>0.5</v>
      </c>
      <c r="S25">
        <v>120</v>
      </c>
      <c r="T25">
        <v>60</v>
      </c>
      <c r="U25">
        <v>3</v>
      </c>
      <c r="V25">
        <v>365</v>
      </c>
      <c r="AB25" s="13">
        <v>0.05</v>
      </c>
      <c r="AC25" t="s">
        <v>50</v>
      </c>
      <c r="KX25" s="19">
        <f>KX23*1.05</f>
        <v>1705.0994720459757</v>
      </c>
      <c r="KY25" s="18">
        <f t="shared" ref="KY25:MD25" si="236">KY23</f>
        <v>1623.9042590914055</v>
      </c>
      <c r="KZ25" s="18">
        <f t="shared" si="236"/>
        <v>1623.9042590914055</v>
      </c>
      <c r="LA25" s="18">
        <f t="shared" si="236"/>
        <v>1623.9042590914055</v>
      </c>
      <c r="LB25" s="18">
        <f t="shared" si="236"/>
        <v>1623.9042590914055</v>
      </c>
      <c r="LC25" s="18">
        <f t="shared" si="236"/>
        <v>1623.9042590914055</v>
      </c>
      <c r="LD25" s="18">
        <f t="shared" si="236"/>
        <v>1623.9042590914055</v>
      </c>
      <c r="LE25" s="18">
        <f t="shared" si="236"/>
        <v>1623.9042590914055</v>
      </c>
      <c r="LF25" s="18">
        <f t="shared" si="236"/>
        <v>1623.9042590914055</v>
      </c>
      <c r="LG25" s="18">
        <f t="shared" si="236"/>
        <v>1623.9042590914055</v>
      </c>
      <c r="LH25" s="18">
        <f t="shared" si="236"/>
        <v>1623.9042590914055</v>
      </c>
      <c r="LI25" s="18">
        <f t="shared" si="236"/>
        <v>1623.9042590914055</v>
      </c>
      <c r="LJ25" s="18">
        <f t="shared" si="236"/>
        <v>1705.0994720459757</v>
      </c>
      <c r="LK25" s="18">
        <f t="shared" si="236"/>
        <v>1705.0994720459757</v>
      </c>
      <c r="LL25" s="18">
        <f t="shared" si="236"/>
        <v>1705.0994720459757</v>
      </c>
      <c r="LM25" s="18">
        <f t="shared" si="236"/>
        <v>1705.0994720459757</v>
      </c>
      <c r="LN25" s="18">
        <f t="shared" si="236"/>
        <v>1705.0994720459757</v>
      </c>
      <c r="LO25" s="18">
        <f t="shared" si="236"/>
        <v>1705.0994720459757</v>
      </c>
      <c r="LP25" s="18">
        <f t="shared" si="236"/>
        <v>1705.0994720459757</v>
      </c>
      <c r="LQ25" s="18">
        <f t="shared" si="236"/>
        <v>1705.0994720459757</v>
      </c>
      <c r="LR25" s="18">
        <f t="shared" si="236"/>
        <v>1705.0994720459757</v>
      </c>
      <c r="LS25" s="18">
        <f t="shared" si="236"/>
        <v>1705.0994720459757</v>
      </c>
      <c r="LT25" s="18">
        <f t="shared" si="236"/>
        <v>1705.0994720459757</v>
      </c>
      <c r="LU25" s="18">
        <f t="shared" si="236"/>
        <v>1705.0994720459757</v>
      </c>
      <c r="LV25" s="18">
        <f t="shared" si="236"/>
        <v>1790.3544456482746</v>
      </c>
      <c r="LW25" s="18">
        <f t="shared" si="236"/>
        <v>1790.3544456482746</v>
      </c>
      <c r="LX25" s="18">
        <f t="shared" si="236"/>
        <v>1790.3544456482746</v>
      </c>
      <c r="LY25" s="18">
        <f t="shared" si="236"/>
        <v>1790.3544456482746</v>
      </c>
      <c r="LZ25" s="18">
        <f t="shared" si="236"/>
        <v>1790.3544456482746</v>
      </c>
      <c r="MA25" s="18">
        <f t="shared" si="236"/>
        <v>1790.3544456482746</v>
      </c>
      <c r="MB25" s="18">
        <f t="shared" si="236"/>
        <v>1790.3544456482746</v>
      </c>
      <c r="MC25" s="18">
        <f t="shared" si="236"/>
        <v>1790.3544456482746</v>
      </c>
      <c r="MD25" s="18">
        <f t="shared" si="236"/>
        <v>1790.3544456482746</v>
      </c>
      <c r="ME25" s="18">
        <f t="shared" ref="ME25:NE25" si="237">ME23</f>
        <v>1790.3544456482746</v>
      </c>
      <c r="MF25" s="18">
        <f t="shared" si="237"/>
        <v>1790.3544456482746</v>
      </c>
      <c r="MG25" s="18">
        <f t="shared" si="237"/>
        <v>1790.3544456482746</v>
      </c>
      <c r="MH25" s="18">
        <f t="shared" si="237"/>
        <v>1879.8721679306884</v>
      </c>
      <c r="MI25" s="18">
        <f t="shared" si="237"/>
        <v>1879.8721679306884</v>
      </c>
      <c r="MJ25" s="18">
        <f t="shared" si="237"/>
        <v>1879.8721679306884</v>
      </c>
      <c r="MK25" s="18">
        <f t="shared" si="237"/>
        <v>1879.8721679306884</v>
      </c>
      <c r="ML25" s="18">
        <f t="shared" si="237"/>
        <v>1879.8721679306884</v>
      </c>
      <c r="MM25" s="18">
        <f t="shared" si="237"/>
        <v>1879.8721679306884</v>
      </c>
      <c r="MN25" s="18">
        <f t="shared" si="237"/>
        <v>1879.8721679306884</v>
      </c>
      <c r="MO25" s="18">
        <f t="shared" si="237"/>
        <v>1879.8721679306884</v>
      </c>
      <c r="MP25" s="18">
        <f t="shared" si="237"/>
        <v>1879.8721679306884</v>
      </c>
      <c r="MQ25" s="18">
        <f t="shared" si="237"/>
        <v>1879.8721679306884</v>
      </c>
      <c r="MR25" s="18">
        <f t="shared" si="237"/>
        <v>1879.8721679306884</v>
      </c>
      <c r="MS25" s="18">
        <f t="shared" si="237"/>
        <v>1879.8721679306884</v>
      </c>
      <c r="MT25" s="18">
        <f t="shared" si="237"/>
        <v>1973.8657763272229</v>
      </c>
      <c r="MU25" s="18">
        <f t="shared" si="237"/>
        <v>1973.8657763272229</v>
      </c>
      <c r="MV25" s="18">
        <f t="shared" si="237"/>
        <v>1973.8657763272229</v>
      </c>
      <c r="MW25" s="18">
        <f t="shared" si="237"/>
        <v>1973.8657763272229</v>
      </c>
      <c r="MX25" s="18">
        <f t="shared" si="237"/>
        <v>1973.8657763272229</v>
      </c>
      <c r="MY25" s="18">
        <f t="shared" si="237"/>
        <v>1973.8657763272229</v>
      </c>
      <c r="MZ25" s="18">
        <f t="shared" si="237"/>
        <v>1973.8657763272229</v>
      </c>
      <c r="NA25" s="18">
        <f t="shared" si="237"/>
        <v>1973.8657763272229</v>
      </c>
      <c r="NB25" s="18">
        <f t="shared" si="237"/>
        <v>1973.8657763272229</v>
      </c>
      <c r="NC25" s="18">
        <f t="shared" si="237"/>
        <v>1973.8657763272229</v>
      </c>
      <c r="ND25" s="18">
        <f t="shared" si="237"/>
        <v>1973.8657763272229</v>
      </c>
      <c r="NE25" s="18">
        <f t="shared" si="237"/>
        <v>1973.8657763272229</v>
      </c>
      <c r="PJ25" s="21"/>
      <c r="VJ25" s="16"/>
      <c r="WK25" s="18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</row>
    <row r="26" spans="1:919" hidden="1" x14ac:dyDescent="0.3">
      <c r="A26" t="s">
        <v>89</v>
      </c>
      <c r="B26" s="64" t="s">
        <v>67</v>
      </c>
      <c r="C26" t="str">
        <f t="shared" si="235"/>
        <v>GLF 307-6</v>
      </c>
      <c r="D26" s="6">
        <f t="shared" si="235"/>
        <v>311889.59999999998</v>
      </c>
      <c r="F26" s="5">
        <v>37316</v>
      </c>
      <c r="G26" s="24">
        <v>39062</v>
      </c>
      <c r="H26" s="79">
        <f t="shared" si="31"/>
        <v>0</v>
      </c>
      <c r="I26" s="78">
        <f t="shared" si="25"/>
        <v>0</v>
      </c>
      <c r="J26" t="s">
        <v>54</v>
      </c>
      <c r="K26" t="s">
        <v>47</v>
      </c>
      <c r="L26" t="s">
        <v>71</v>
      </c>
      <c r="M26" t="s">
        <v>48</v>
      </c>
      <c r="N26" s="65" t="s">
        <v>87</v>
      </c>
      <c r="O26" t="s">
        <v>64</v>
      </c>
      <c r="P26" s="13">
        <v>0.5</v>
      </c>
      <c r="S26">
        <v>120</v>
      </c>
      <c r="T26">
        <v>60</v>
      </c>
      <c r="U26">
        <v>2</v>
      </c>
      <c r="V26">
        <v>365</v>
      </c>
      <c r="AB26" s="13">
        <v>0.05</v>
      </c>
      <c r="AC26" t="s">
        <v>50</v>
      </c>
      <c r="NF26" s="18">
        <f t="shared" ref="NF26:OK26" si="238">NF23</f>
        <v>2072.5590651435841</v>
      </c>
      <c r="NG26" s="18">
        <f t="shared" si="238"/>
        <v>2072.5590651435841</v>
      </c>
      <c r="NH26" s="18">
        <f t="shared" si="238"/>
        <v>2072.5590651435841</v>
      </c>
      <c r="NI26" s="18">
        <f t="shared" si="238"/>
        <v>2072.5590651435841</v>
      </c>
      <c r="NJ26" s="18">
        <f t="shared" si="238"/>
        <v>2072.5590651435841</v>
      </c>
      <c r="NK26" s="18">
        <f t="shared" si="238"/>
        <v>2072.5590651435841</v>
      </c>
      <c r="NL26" s="18">
        <f t="shared" si="238"/>
        <v>2072.5590651435841</v>
      </c>
      <c r="NM26" s="18">
        <f t="shared" si="238"/>
        <v>2072.5590651435841</v>
      </c>
      <c r="NN26" s="18">
        <f t="shared" si="238"/>
        <v>2072.5590651435841</v>
      </c>
      <c r="NO26" s="18">
        <f t="shared" si="238"/>
        <v>2072.5590651435841</v>
      </c>
      <c r="NP26" s="18">
        <f t="shared" si="238"/>
        <v>2072.5590651435841</v>
      </c>
      <c r="NQ26" s="18">
        <f t="shared" si="238"/>
        <v>2072.5590651435841</v>
      </c>
      <c r="NR26" s="18">
        <f t="shared" si="238"/>
        <v>2176.1870184007635</v>
      </c>
      <c r="NS26" s="18">
        <f t="shared" si="238"/>
        <v>2176.1870184007635</v>
      </c>
      <c r="NT26" s="18">
        <f t="shared" si="238"/>
        <v>2176.1870184007635</v>
      </c>
      <c r="NU26" s="18">
        <f t="shared" si="238"/>
        <v>2176.1870184007635</v>
      </c>
      <c r="NV26" s="18">
        <f t="shared" si="238"/>
        <v>2176.1870184007635</v>
      </c>
      <c r="NW26" s="18">
        <f t="shared" si="238"/>
        <v>2176.1870184007635</v>
      </c>
      <c r="NX26" s="18">
        <f t="shared" si="238"/>
        <v>2176.1870184007635</v>
      </c>
      <c r="NY26" s="18">
        <f t="shared" si="238"/>
        <v>2176.1870184007635</v>
      </c>
      <c r="NZ26" s="18">
        <f t="shared" si="238"/>
        <v>2176.1870184007635</v>
      </c>
      <c r="OA26" s="18">
        <f t="shared" si="238"/>
        <v>2176.1870184007635</v>
      </c>
      <c r="OB26" s="18">
        <f t="shared" si="238"/>
        <v>2176.1870184007635</v>
      </c>
      <c r="OC26" s="18">
        <f t="shared" si="238"/>
        <v>2176.1870184007635</v>
      </c>
      <c r="OD26" s="18">
        <f t="shared" si="238"/>
        <v>2284.9963693208019</v>
      </c>
      <c r="OE26" s="18">
        <f t="shared" si="238"/>
        <v>2284.9963693208019</v>
      </c>
      <c r="OF26" s="18">
        <f t="shared" si="238"/>
        <v>2284.9963693208019</v>
      </c>
      <c r="OG26" s="18">
        <f t="shared" si="238"/>
        <v>2284.9963693208019</v>
      </c>
      <c r="OH26" s="18">
        <f t="shared" si="238"/>
        <v>2284.9963693208019</v>
      </c>
      <c r="OI26" s="18">
        <f t="shared" si="238"/>
        <v>2284.9963693208019</v>
      </c>
      <c r="OJ26" s="18">
        <f t="shared" si="238"/>
        <v>2284.9963693208019</v>
      </c>
      <c r="OK26" s="18">
        <f t="shared" si="238"/>
        <v>2284.9963693208019</v>
      </c>
      <c r="OL26" s="18">
        <f t="shared" ref="OL26:PJ26" si="239">OL23</f>
        <v>2284.9963693208019</v>
      </c>
      <c r="OM26" s="18">
        <f t="shared" si="239"/>
        <v>2284.9963693208019</v>
      </c>
      <c r="ON26" s="18">
        <f t="shared" si="239"/>
        <v>2284.9963693208019</v>
      </c>
      <c r="OO26" s="18">
        <f t="shared" si="239"/>
        <v>2284.9963693208019</v>
      </c>
      <c r="OP26" s="18">
        <f t="shared" si="239"/>
        <v>2399.2461877868423</v>
      </c>
      <c r="OQ26" s="18">
        <f t="shared" si="239"/>
        <v>2399.2461877868423</v>
      </c>
      <c r="OR26" s="18">
        <f t="shared" si="239"/>
        <v>2399.2461877868423</v>
      </c>
      <c r="OS26" s="18">
        <f t="shared" si="239"/>
        <v>2399.2461877868423</v>
      </c>
      <c r="OT26" s="18">
        <f t="shared" si="239"/>
        <v>2399.2461877868423</v>
      </c>
      <c r="OU26" s="18">
        <f t="shared" si="239"/>
        <v>2399.2461877868423</v>
      </c>
      <c r="OV26" s="18">
        <f t="shared" si="239"/>
        <v>2399.2461877868423</v>
      </c>
      <c r="OW26" s="18">
        <f t="shared" si="239"/>
        <v>2399.2461877868423</v>
      </c>
      <c r="OX26" s="18">
        <f t="shared" si="239"/>
        <v>2399.2461877868423</v>
      </c>
      <c r="OY26" s="18">
        <f t="shared" si="239"/>
        <v>2399.2461877868423</v>
      </c>
      <c r="OZ26" s="18">
        <f t="shared" si="239"/>
        <v>2399.2461877868423</v>
      </c>
      <c r="PA26" s="18">
        <f t="shared" si="239"/>
        <v>2399.2461877868423</v>
      </c>
      <c r="PB26" s="18">
        <f t="shared" si="239"/>
        <v>2519.2084971761847</v>
      </c>
      <c r="PC26" s="18">
        <f t="shared" si="239"/>
        <v>2519.2084971761847</v>
      </c>
      <c r="PD26" s="18">
        <f t="shared" si="239"/>
        <v>2519.2084971761847</v>
      </c>
      <c r="PE26" s="18">
        <f t="shared" si="239"/>
        <v>2519.2084971761847</v>
      </c>
      <c r="PF26" s="18">
        <f t="shared" si="239"/>
        <v>2519.2084971761847</v>
      </c>
      <c r="PG26" s="18">
        <f t="shared" si="239"/>
        <v>2519.2084971761847</v>
      </c>
      <c r="PH26" s="18">
        <f t="shared" si="239"/>
        <v>2519.2084971761847</v>
      </c>
      <c r="PI26" s="18">
        <f t="shared" si="239"/>
        <v>2519.2084971761847</v>
      </c>
      <c r="PJ26" s="22">
        <f t="shared" si="239"/>
        <v>2519.2084971761847</v>
      </c>
      <c r="VJ26" s="16"/>
      <c r="WK26" s="18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</row>
    <row r="27" spans="1:919" hidden="1" x14ac:dyDescent="0.3">
      <c r="A27" t="s">
        <v>89</v>
      </c>
      <c r="B27" s="64" t="s">
        <v>67</v>
      </c>
      <c r="C27" t="str">
        <f t="shared" si="235"/>
        <v>GLF 307-6</v>
      </c>
      <c r="D27" s="6">
        <f t="shared" si="235"/>
        <v>311889.59999999998</v>
      </c>
      <c r="F27" s="5">
        <v>39062</v>
      </c>
      <c r="G27" s="25">
        <v>43770</v>
      </c>
      <c r="H27" s="79">
        <f t="shared" si="31"/>
        <v>0</v>
      </c>
      <c r="I27" s="78">
        <f t="shared" si="25"/>
        <v>0</v>
      </c>
      <c r="J27" t="s">
        <v>54</v>
      </c>
      <c r="K27" t="s">
        <v>88</v>
      </c>
      <c r="L27" t="s">
        <v>92</v>
      </c>
      <c r="M27" t="s">
        <v>93</v>
      </c>
      <c r="N27" s="65" t="s">
        <v>87</v>
      </c>
      <c r="O27" t="s">
        <v>64</v>
      </c>
      <c r="P27" s="13">
        <v>0.5</v>
      </c>
      <c r="X27" s="13">
        <v>0.2</v>
      </c>
      <c r="AB27" s="13">
        <v>0.05</v>
      </c>
      <c r="AC27" t="s">
        <v>50</v>
      </c>
      <c r="PK27" s="18">
        <f>PJ26</f>
        <v>2519.2084971761847</v>
      </c>
      <c r="PL27" s="18">
        <f>PK27</f>
        <v>2519.2084971761847</v>
      </c>
      <c r="PM27" s="18">
        <f>PL27</f>
        <v>2519.2084971761847</v>
      </c>
      <c r="PN27" s="18">
        <f>PM27*1.05</f>
        <v>2645.168922034994</v>
      </c>
      <c r="PO27" s="18">
        <f t="shared" ref="PO27:PY27" si="240">PN27</f>
        <v>2645.168922034994</v>
      </c>
      <c r="PP27" s="18">
        <f t="shared" si="240"/>
        <v>2645.168922034994</v>
      </c>
      <c r="PQ27" s="18">
        <f t="shared" si="240"/>
        <v>2645.168922034994</v>
      </c>
      <c r="PR27" s="18">
        <f t="shared" si="240"/>
        <v>2645.168922034994</v>
      </c>
      <c r="PS27" s="18">
        <f t="shared" si="240"/>
        <v>2645.168922034994</v>
      </c>
      <c r="PT27" s="18">
        <f t="shared" si="240"/>
        <v>2645.168922034994</v>
      </c>
      <c r="PU27" s="18">
        <f t="shared" si="240"/>
        <v>2645.168922034994</v>
      </c>
      <c r="PV27" s="18">
        <f t="shared" si="240"/>
        <v>2645.168922034994</v>
      </c>
      <c r="PW27" s="18">
        <f t="shared" si="240"/>
        <v>2645.168922034994</v>
      </c>
      <c r="PX27" s="18">
        <f t="shared" si="240"/>
        <v>2645.168922034994</v>
      </c>
      <c r="PY27" s="18">
        <f t="shared" si="240"/>
        <v>2645.168922034994</v>
      </c>
      <c r="PZ27" s="18">
        <f>PY27*1.05</f>
        <v>2777.427368136744</v>
      </c>
      <c r="QA27" s="18">
        <f t="shared" ref="QA27:QK27" si="241">PZ27</f>
        <v>2777.427368136744</v>
      </c>
      <c r="QB27" s="18">
        <f t="shared" si="241"/>
        <v>2777.427368136744</v>
      </c>
      <c r="QC27" s="18">
        <f t="shared" si="241"/>
        <v>2777.427368136744</v>
      </c>
      <c r="QD27" s="18">
        <f t="shared" si="241"/>
        <v>2777.427368136744</v>
      </c>
      <c r="QE27" s="18">
        <f t="shared" si="241"/>
        <v>2777.427368136744</v>
      </c>
      <c r="QF27" s="18">
        <f t="shared" si="241"/>
        <v>2777.427368136744</v>
      </c>
      <c r="QG27" s="18">
        <f t="shared" si="241"/>
        <v>2777.427368136744</v>
      </c>
      <c r="QH27" s="18">
        <f t="shared" si="241"/>
        <v>2777.427368136744</v>
      </c>
      <c r="QI27" s="18">
        <f t="shared" si="241"/>
        <v>2777.427368136744</v>
      </c>
      <c r="QJ27" s="18">
        <f t="shared" si="241"/>
        <v>2777.427368136744</v>
      </c>
      <c r="QK27" s="18">
        <f t="shared" si="241"/>
        <v>2777.427368136744</v>
      </c>
      <c r="QL27" s="18">
        <f>QK27*1.05</f>
        <v>2916.2987365435815</v>
      </c>
      <c r="QM27" s="18">
        <f t="shared" ref="QM27:QW27" si="242">QL27</f>
        <v>2916.2987365435815</v>
      </c>
      <c r="QN27" s="18">
        <f t="shared" si="242"/>
        <v>2916.2987365435815</v>
      </c>
      <c r="QO27" s="18">
        <f t="shared" si="242"/>
        <v>2916.2987365435815</v>
      </c>
      <c r="QP27" s="18">
        <f t="shared" si="242"/>
        <v>2916.2987365435815</v>
      </c>
      <c r="QQ27" s="18">
        <f t="shared" si="242"/>
        <v>2916.2987365435815</v>
      </c>
      <c r="QR27" s="18">
        <f t="shared" si="242"/>
        <v>2916.2987365435815</v>
      </c>
      <c r="QS27" s="18">
        <f t="shared" si="242"/>
        <v>2916.2987365435815</v>
      </c>
      <c r="QT27" s="18">
        <f t="shared" si="242"/>
        <v>2916.2987365435815</v>
      </c>
      <c r="QU27" s="18">
        <f t="shared" si="242"/>
        <v>2916.2987365435815</v>
      </c>
      <c r="QV27" s="18">
        <f t="shared" si="242"/>
        <v>2916.2987365435815</v>
      </c>
      <c r="QW27" s="18">
        <f t="shared" si="242"/>
        <v>2916.2987365435815</v>
      </c>
      <c r="QX27" s="18">
        <f>QW27*1.05</f>
        <v>3062.1136733707608</v>
      </c>
      <c r="QY27" s="18">
        <f t="shared" ref="QY27:RI27" si="243">QX27</f>
        <v>3062.1136733707608</v>
      </c>
      <c r="QZ27" s="18">
        <f t="shared" si="243"/>
        <v>3062.1136733707608</v>
      </c>
      <c r="RA27" s="18">
        <f t="shared" si="243"/>
        <v>3062.1136733707608</v>
      </c>
      <c r="RB27" s="18">
        <f t="shared" si="243"/>
        <v>3062.1136733707608</v>
      </c>
      <c r="RC27" s="18">
        <f t="shared" si="243"/>
        <v>3062.1136733707608</v>
      </c>
      <c r="RD27" s="18">
        <f t="shared" si="243"/>
        <v>3062.1136733707608</v>
      </c>
      <c r="RE27" s="18">
        <f t="shared" si="243"/>
        <v>3062.1136733707608</v>
      </c>
      <c r="RF27" s="18">
        <f t="shared" si="243"/>
        <v>3062.1136733707608</v>
      </c>
      <c r="RG27" s="18">
        <f t="shared" si="243"/>
        <v>3062.1136733707608</v>
      </c>
      <c r="RH27" s="18">
        <f t="shared" si="243"/>
        <v>3062.1136733707608</v>
      </c>
      <c r="RI27" s="18">
        <f t="shared" si="243"/>
        <v>3062.1136733707608</v>
      </c>
      <c r="RJ27" s="18">
        <f>RI27*1.05</f>
        <v>3215.2193570392988</v>
      </c>
      <c r="RK27" s="18">
        <f t="shared" ref="RK27:RU27" si="244">RJ27</f>
        <v>3215.2193570392988</v>
      </c>
      <c r="RL27" s="18">
        <f t="shared" si="244"/>
        <v>3215.2193570392988</v>
      </c>
      <c r="RM27" s="18">
        <f t="shared" si="244"/>
        <v>3215.2193570392988</v>
      </c>
      <c r="RN27" s="18">
        <f t="shared" si="244"/>
        <v>3215.2193570392988</v>
      </c>
      <c r="RO27" s="18">
        <f t="shared" si="244"/>
        <v>3215.2193570392988</v>
      </c>
      <c r="RP27" s="18">
        <f t="shared" si="244"/>
        <v>3215.2193570392988</v>
      </c>
      <c r="RQ27" s="18">
        <f t="shared" si="244"/>
        <v>3215.2193570392988</v>
      </c>
      <c r="RR27" s="18">
        <f t="shared" si="244"/>
        <v>3215.2193570392988</v>
      </c>
      <c r="RS27" s="18">
        <f t="shared" si="244"/>
        <v>3215.2193570392988</v>
      </c>
      <c r="RT27" s="18">
        <f t="shared" si="244"/>
        <v>3215.2193570392988</v>
      </c>
      <c r="RU27" s="18">
        <f t="shared" si="244"/>
        <v>3215.2193570392988</v>
      </c>
      <c r="RV27" s="18">
        <f>RU27*1.05</f>
        <v>3375.980324891264</v>
      </c>
      <c r="RW27" s="18">
        <f t="shared" ref="RW27:SG27" si="245">RV27</f>
        <v>3375.980324891264</v>
      </c>
      <c r="RX27" s="18">
        <f t="shared" si="245"/>
        <v>3375.980324891264</v>
      </c>
      <c r="RY27" s="18">
        <f t="shared" si="245"/>
        <v>3375.980324891264</v>
      </c>
      <c r="RZ27" s="18">
        <f t="shared" si="245"/>
        <v>3375.980324891264</v>
      </c>
      <c r="SA27" s="18">
        <f t="shared" si="245"/>
        <v>3375.980324891264</v>
      </c>
      <c r="SB27" s="18">
        <f t="shared" si="245"/>
        <v>3375.980324891264</v>
      </c>
      <c r="SC27" s="18">
        <f t="shared" si="245"/>
        <v>3375.980324891264</v>
      </c>
      <c r="SD27" s="18">
        <f t="shared" si="245"/>
        <v>3375.980324891264</v>
      </c>
      <c r="SE27" s="18">
        <f t="shared" si="245"/>
        <v>3375.980324891264</v>
      </c>
      <c r="SF27" s="18">
        <f t="shared" si="245"/>
        <v>3375.980324891264</v>
      </c>
      <c r="SG27" s="18">
        <f t="shared" si="245"/>
        <v>3375.980324891264</v>
      </c>
      <c r="SH27" s="18">
        <f>SG27*1.05</f>
        <v>3544.7793411358275</v>
      </c>
      <c r="SI27" s="18">
        <f t="shared" ref="SI27:SS27" si="246">SH27</f>
        <v>3544.7793411358275</v>
      </c>
      <c r="SJ27" s="18">
        <f t="shared" si="246"/>
        <v>3544.7793411358275</v>
      </c>
      <c r="SK27" s="18">
        <f t="shared" si="246"/>
        <v>3544.7793411358275</v>
      </c>
      <c r="SL27" s="18">
        <f t="shared" si="246"/>
        <v>3544.7793411358275</v>
      </c>
      <c r="SM27" s="18">
        <f t="shared" si="246"/>
        <v>3544.7793411358275</v>
      </c>
      <c r="SN27" s="18">
        <f t="shared" si="246"/>
        <v>3544.7793411358275</v>
      </c>
      <c r="SO27" s="18">
        <f t="shared" si="246"/>
        <v>3544.7793411358275</v>
      </c>
      <c r="SP27" s="18">
        <f t="shared" si="246"/>
        <v>3544.7793411358275</v>
      </c>
      <c r="SQ27" s="18">
        <f t="shared" si="246"/>
        <v>3544.7793411358275</v>
      </c>
      <c r="SR27" s="18">
        <f t="shared" si="246"/>
        <v>3544.7793411358275</v>
      </c>
      <c r="SS27" s="18">
        <f t="shared" si="246"/>
        <v>3544.7793411358275</v>
      </c>
      <c r="ST27" s="18">
        <f>SS27*1.05</f>
        <v>3722.0183081926189</v>
      </c>
      <c r="SU27" s="18">
        <f t="shared" ref="SU27:TE27" si="247">ST27</f>
        <v>3722.0183081926189</v>
      </c>
      <c r="SV27" s="18">
        <f t="shared" si="247"/>
        <v>3722.0183081926189</v>
      </c>
      <c r="SW27" s="18">
        <f t="shared" si="247"/>
        <v>3722.0183081926189</v>
      </c>
      <c r="SX27" s="18">
        <f t="shared" si="247"/>
        <v>3722.0183081926189</v>
      </c>
      <c r="SY27" s="18">
        <f t="shared" si="247"/>
        <v>3722.0183081926189</v>
      </c>
      <c r="SZ27" s="18">
        <f t="shared" si="247"/>
        <v>3722.0183081926189</v>
      </c>
      <c r="TA27" s="18">
        <f t="shared" si="247"/>
        <v>3722.0183081926189</v>
      </c>
      <c r="TB27" s="18">
        <f t="shared" si="247"/>
        <v>3722.0183081926189</v>
      </c>
      <c r="TC27" s="18">
        <f t="shared" si="247"/>
        <v>3722.0183081926189</v>
      </c>
      <c r="TD27" s="18">
        <f t="shared" si="247"/>
        <v>3722.0183081926189</v>
      </c>
      <c r="TE27" s="18">
        <f t="shared" si="247"/>
        <v>3722.0183081926189</v>
      </c>
      <c r="TF27" s="18">
        <f>TE27*1.05</f>
        <v>3908.1192236022498</v>
      </c>
      <c r="TG27" s="22">
        <f>TF27*0.8</f>
        <v>3126.4953788818002</v>
      </c>
      <c r="TH27" s="18">
        <f t="shared" ref="TH27:TQ27" si="248">TG27</f>
        <v>3126.4953788818002</v>
      </c>
      <c r="TI27" s="18">
        <f t="shared" si="248"/>
        <v>3126.4953788818002</v>
      </c>
      <c r="TJ27" s="18">
        <f t="shared" si="248"/>
        <v>3126.4953788818002</v>
      </c>
      <c r="TK27" s="18">
        <f t="shared" si="248"/>
        <v>3126.4953788818002</v>
      </c>
      <c r="TL27" s="18">
        <f t="shared" si="248"/>
        <v>3126.4953788818002</v>
      </c>
      <c r="TM27" s="18">
        <f t="shared" si="248"/>
        <v>3126.4953788818002</v>
      </c>
      <c r="TN27" s="18">
        <f t="shared" si="248"/>
        <v>3126.4953788818002</v>
      </c>
      <c r="TO27" s="18">
        <f t="shared" si="248"/>
        <v>3126.4953788818002</v>
      </c>
      <c r="TP27" s="18">
        <f t="shared" si="248"/>
        <v>3126.4953788818002</v>
      </c>
      <c r="TQ27" s="18">
        <f t="shared" si="248"/>
        <v>3126.4953788818002</v>
      </c>
      <c r="TR27" s="18">
        <f>TQ27*1.05</f>
        <v>3282.8201478258902</v>
      </c>
      <c r="TS27" s="18">
        <f t="shared" ref="TS27:UC27" si="249">TR27</f>
        <v>3282.8201478258902</v>
      </c>
      <c r="TT27" s="18">
        <f t="shared" si="249"/>
        <v>3282.8201478258902</v>
      </c>
      <c r="TU27" s="18">
        <f t="shared" si="249"/>
        <v>3282.8201478258902</v>
      </c>
      <c r="TV27" s="18">
        <f t="shared" si="249"/>
        <v>3282.8201478258902</v>
      </c>
      <c r="TW27" s="18">
        <f t="shared" si="249"/>
        <v>3282.8201478258902</v>
      </c>
      <c r="TX27" s="18">
        <f t="shared" si="249"/>
        <v>3282.8201478258902</v>
      </c>
      <c r="TY27" s="18">
        <f t="shared" si="249"/>
        <v>3282.8201478258902</v>
      </c>
      <c r="TZ27" s="18">
        <f t="shared" si="249"/>
        <v>3282.8201478258902</v>
      </c>
      <c r="UA27" s="18">
        <f t="shared" si="249"/>
        <v>3282.8201478258902</v>
      </c>
      <c r="UB27" s="18">
        <f t="shared" si="249"/>
        <v>3282.8201478258902</v>
      </c>
      <c r="UC27" s="18">
        <f t="shared" si="249"/>
        <v>3282.8201478258902</v>
      </c>
      <c r="UD27" s="18">
        <f>UC27*1.05</f>
        <v>3446.961155217185</v>
      </c>
      <c r="UE27" s="18">
        <f t="shared" ref="UE27:UO27" si="250">UD27</f>
        <v>3446.961155217185</v>
      </c>
      <c r="UF27" s="18">
        <f t="shared" si="250"/>
        <v>3446.961155217185</v>
      </c>
      <c r="UG27" s="18">
        <f t="shared" si="250"/>
        <v>3446.961155217185</v>
      </c>
      <c r="UH27" s="18">
        <f t="shared" si="250"/>
        <v>3446.961155217185</v>
      </c>
      <c r="UI27" s="18">
        <f t="shared" si="250"/>
        <v>3446.961155217185</v>
      </c>
      <c r="UJ27" s="18">
        <f t="shared" si="250"/>
        <v>3446.961155217185</v>
      </c>
      <c r="UK27" s="18">
        <f t="shared" si="250"/>
        <v>3446.961155217185</v>
      </c>
      <c r="UL27" s="18">
        <f t="shared" si="250"/>
        <v>3446.961155217185</v>
      </c>
      <c r="UM27" s="18">
        <f t="shared" si="250"/>
        <v>3446.961155217185</v>
      </c>
      <c r="UN27" s="18">
        <f t="shared" si="250"/>
        <v>3446.961155217185</v>
      </c>
      <c r="UO27" s="18">
        <f t="shared" si="250"/>
        <v>3446.961155217185</v>
      </c>
      <c r="UP27" s="18">
        <f>UO27*1.05</f>
        <v>3619.3092129780443</v>
      </c>
      <c r="UQ27" s="18">
        <f t="shared" ref="UQ27:VA27" si="251">UP27</f>
        <v>3619.3092129780443</v>
      </c>
      <c r="UR27" s="18">
        <f t="shared" si="251"/>
        <v>3619.3092129780443</v>
      </c>
      <c r="US27" s="18">
        <f t="shared" si="251"/>
        <v>3619.3092129780443</v>
      </c>
      <c r="UT27" s="18">
        <f t="shared" si="251"/>
        <v>3619.3092129780443</v>
      </c>
      <c r="UU27" s="18">
        <f t="shared" si="251"/>
        <v>3619.3092129780443</v>
      </c>
      <c r="UV27" s="18">
        <f t="shared" si="251"/>
        <v>3619.3092129780443</v>
      </c>
      <c r="UW27" s="18">
        <f t="shared" si="251"/>
        <v>3619.3092129780443</v>
      </c>
      <c r="UX27" s="18">
        <f t="shared" si="251"/>
        <v>3619.3092129780443</v>
      </c>
      <c r="UY27" s="18">
        <f t="shared" si="251"/>
        <v>3619.3092129780443</v>
      </c>
      <c r="UZ27" s="18">
        <f t="shared" si="251"/>
        <v>3619.3092129780443</v>
      </c>
      <c r="VA27" s="18">
        <f t="shared" si="251"/>
        <v>3619.3092129780443</v>
      </c>
      <c r="VB27" s="18">
        <f>VA27*1.05</f>
        <v>3800.2746736269469</v>
      </c>
      <c r="VC27" s="18">
        <f t="shared" ref="VC27:VJ27" si="252">VB27</f>
        <v>3800.2746736269469</v>
      </c>
      <c r="VD27" s="18">
        <f t="shared" si="252"/>
        <v>3800.2746736269469</v>
      </c>
      <c r="VE27" s="18">
        <f t="shared" si="252"/>
        <v>3800.2746736269469</v>
      </c>
      <c r="VF27" s="18">
        <f t="shared" si="252"/>
        <v>3800.2746736269469</v>
      </c>
      <c r="VG27" s="18">
        <f t="shared" si="252"/>
        <v>3800.2746736269469</v>
      </c>
      <c r="VH27" s="18">
        <f t="shared" si="252"/>
        <v>3800.2746736269469</v>
      </c>
      <c r="VI27" s="18">
        <f t="shared" si="252"/>
        <v>3800.2746736269469</v>
      </c>
      <c r="VJ27" s="19">
        <f t="shared" si="252"/>
        <v>3800.2746736269469</v>
      </c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</row>
    <row r="28" spans="1:919" hidden="1" x14ac:dyDescent="0.3">
      <c r="A28" t="s">
        <v>94</v>
      </c>
      <c r="B28" s="64" t="s">
        <v>67</v>
      </c>
      <c r="C28" t="s">
        <v>95</v>
      </c>
      <c r="D28" s="74">
        <v>105254.5</v>
      </c>
      <c r="F28" s="5">
        <v>33420</v>
      </c>
      <c r="G28" s="5">
        <v>37072</v>
      </c>
      <c r="H28" s="79">
        <f t="shared" si="31"/>
        <v>0</v>
      </c>
      <c r="I28" s="78">
        <f t="shared" si="25"/>
        <v>0</v>
      </c>
      <c r="J28" t="s">
        <v>54</v>
      </c>
      <c r="K28" t="s">
        <v>47</v>
      </c>
      <c r="L28" t="s">
        <v>52</v>
      </c>
      <c r="M28" t="s">
        <v>48</v>
      </c>
      <c r="N28" s="65" t="s">
        <v>96</v>
      </c>
      <c r="O28" t="s">
        <v>64</v>
      </c>
      <c r="P28" s="13">
        <v>0.5</v>
      </c>
      <c r="S28">
        <v>120</v>
      </c>
      <c r="T28">
        <v>60</v>
      </c>
      <c r="U28">
        <v>5</v>
      </c>
      <c r="V28">
        <v>180</v>
      </c>
      <c r="Y28" s="3">
        <f>AA28*12/D28</f>
        <v>5.8741051451481889E-2</v>
      </c>
      <c r="AA28" s="18">
        <v>515.23</v>
      </c>
      <c r="AB28" s="13">
        <v>0.05</v>
      </c>
      <c r="AC28" t="s">
        <v>50</v>
      </c>
      <c r="IH28" s="18">
        <f>AA28/2</f>
        <v>257.61500000000001</v>
      </c>
      <c r="II28" s="18">
        <f t="shared" ref="II28:IS28" si="253">IH28</f>
        <v>257.61500000000001</v>
      </c>
      <c r="IJ28" s="18">
        <f t="shared" si="253"/>
        <v>257.61500000000001</v>
      </c>
      <c r="IK28" s="18">
        <f t="shared" si="253"/>
        <v>257.61500000000001</v>
      </c>
      <c r="IL28" s="18">
        <f t="shared" si="253"/>
        <v>257.61500000000001</v>
      </c>
      <c r="IM28" s="18">
        <f t="shared" si="253"/>
        <v>257.61500000000001</v>
      </c>
      <c r="IN28" s="18">
        <f t="shared" si="253"/>
        <v>257.61500000000001</v>
      </c>
      <c r="IO28" s="18">
        <f t="shared" si="253"/>
        <v>257.61500000000001</v>
      </c>
      <c r="IP28" s="18">
        <f t="shared" si="253"/>
        <v>257.61500000000001</v>
      </c>
      <c r="IQ28" s="18">
        <f t="shared" si="253"/>
        <v>257.61500000000001</v>
      </c>
      <c r="IR28" s="18">
        <f t="shared" si="253"/>
        <v>257.61500000000001</v>
      </c>
      <c r="IS28" s="18">
        <f t="shared" si="253"/>
        <v>257.61500000000001</v>
      </c>
      <c r="IT28" s="18">
        <f>IS28*1.05</f>
        <v>270.49575000000004</v>
      </c>
      <c r="IU28" s="18">
        <f t="shared" ref="IU28:JE28" si="254">IT28</f>
        <v>270.49575000000004</v>
      </c>
      <c r="IV28" s="18">
        <f t="shared" si="254"/>
        <v>270.49575000000004</v>
      </c>
      <c r="IW28" s="18">
        <f t="shared" si="254"/>
        <v>270.49575000000004</v>
      </c>
      <c r="IX28" s="18">
        <f t="shared" si="254"/>
        <v>270.49575000000004</v>
      </c>
      <c r="IY28" s="18">
        <f t="shared" si="254"/>
        <v>270.49575000000004</v>
      </c>
      <c r="IZ28" s="18">
        <f t="shared" si="254"/>
        <v>270.49575000000004</v>
      </c>
      <c r="JA28" s="18">
        <f t="shared" si="254"/>
        <v>270.49575000000004</v>
      </c>
      <c r="JB28" s="18">
        <f t="shared" si="254"/>
        <v>270.49575000000004</v>
      </c>
      <c r="JC28" s="18">
        <f t="shared" si="254"/>
        <v>270.49575000000004</v>
      </c>
      <c r="JD28" s="18">
        <f t="shared" si="254"/>
        <v>270.49575000000004</v>
      </c>
      <c r="JE28" s="18">
        <f t="shared" si="254"/>
        <v>270.49575000000004</v>
      </c>
      <c r="JF28" s="18">
        <f>JE28*1.05</f>
        <v>284.02053750000005</v>
      </c>
      <c r="JG28" s="18">
        <f t="shared" ref="JG28:JQ28" si="255">JF28</f>
        <v>284.02053750000005</v>
      </c>
      <c r="JH28" s="18">
        <f t="shared" si="255"/>
        <v>284.02053750000005</v>
      </c>
      <c r="JI28" s="18">
        <f t="shared" si="255"/>
        <v>284.02053750000005</v>
      </c>
      <c r="JJ28" s="18">
        <f t="shared" si="255"/>
        <v>284.02053750000005</v>
      </c>
      <c r="JK28" s="18">
        <f t="shared" si="255"/>
        <v>284.02053750000005</v>
      </c>
      <c r="JL28" s="18">
        <f t="shared" si="255"/>
        <v>284.02053750000005</v>
      </c>
      <c r="JM28" s="18">
        <f t="shared" si="255"/>
        <v>284.02053750000005</v>
      </c>
      <c r="JN28" s="18">
        <f t="shared" si="255"/>
        <v>284.02053750000005</v>
      </c>
      <c r="JO28" s="18">
        <f t="shared" si="255"/>
        <v>284.02053750000005</v>
      </c>
      <c r="JP28" s="18">
        <f t="shared" si="255"/>
        <v>284.02053750000005</v>
      </c>
      <c r="JQ28" s="18">
        <f t="shared" si="255"/>
        <v>284.02053750000005</v>
      </c>
      <c r="JR28" s="18">
        <f>JQ28*1.05</f>
        <v>298.22156437500007</v>
      </c>
      <c r="JS28" s="18">
        <f t="shared" ref="JS28:KC28" si="256">JR28</f>
        <v>298.22156437500007</v>
      </c>
      <c r="JT28" s="18">
        <f t="shared" si="256"/>
        <v>298.22156437500007</v>
      </c>
      <c r="JU28" s="18">
        <f t="shared" si="256"/>
        <v>298.22156437500007</v>
      </c>
      <c r="JV28" s="18">
        <f t="shared" si="256"/>
        <v>298.22156437500007</v>
      </c>
      <c r="JW28" s="18">
        <f t="shared" si="256"/>
        <v>298.22156437500007</v>
      </c>
      <c r="JX28" s="18">
        <f t="shared" si="256"/>
        <v>298.22156437500007</v>
      </c>
      <c r="JY28" s="18">
        <f t="shared" si="256"/>
        <v>298.22156437500007</v>
      </c>
      <c r="JZ28" s="18">
        <f t="shared" si="256"/>
        <v>298.22156437500007</v>
      </c>
      <c r="KA28" s="18">
        <f t="shared" si="256"/>
        <v>298.22156437500007</v>
      </c>
      <c r="KB28" s="18">
        <f t="shared" si="256"/>
        <v>298.22156437500007</v>
      </c>
      <c r="KC28" s="18">
        <f t="shared" si="256"/>
        <v>298.22156437500007</v>
      </c>
      <c r="KD28" s="18">
        <f>KC28*1.05</f>
        <v>313.13264259375006</v>
      </c>
      <c r="KE28" s="18">
        <f t="shared" ref="KE28:KO28" si="257">KD28</f>
        <v>313.13264259375006</v>
      </c>
      <c r="KF28" s="18">
        <f t="shared" si="257"/>
        <v>313.13264259375006</v>
      </c>
      <c r="KG28" s="18">
        <f t="shared" si="257"/>
        <v>313.13264259375006</v>
      </c>
      <c r="KH28" s="18">
        <f t="shared" si="257"/>
        <v>313.13264259375006</v>
      </c>
      <c r="KI28" s="18">
        <f t="shared" si="257"/>
        <v>313.13264259375006</v>
      </c>
      <c r="KJ28" s="18">
        <f t="shared" si="257"/>
        <v>313.13264259375006</v>
      </c>
      <c r="KK28" s="18">
        <f t="shared" si="257"/>
        <v>313.13264259375006</v>
      </c>
      <c r="KL28" s="18">
        <f t="shared" si="257"/>
        <v>313.13264259375006</v>
      </c>
      <c r="KM28" s="18">
        <f t="shared" si="257"/>
        <v>313.13264259375006</v>
      </c>
      <c r="KN28" s="18">
        <f t="shared" si="257"/>
        <v>313.13264259375006</v>
      </c>
      <c r="KO28" s="18">
        <f t="shared" si="257"/>
        <v>313.13264259375006</v>
      </c>
      <c r="KP28" s="18">
        <f>KO28*1.05</f>
        <v>328.78927472343759</v>
      </c>
      <c r="KQ28" s="18">
        <f t="shared" ref="KQ28:LA28" si="258">KP28</f>
        <v>328.78927472343759</v>
      </c>
      <c r="KR28" s="18">
        <f t="shared" si="258"/>
        <v>328.78927472343759</v>
      </c>
      <c r="KS28" s="18">
        <f t="shared" si="258"/>
        <v>328.78927472343759</v>
      </c>
      <c r="KT28" s="18">
        <f t="shared" si="258"/>
        <v>328.78927472343759</v>
      </c>
      <c r="KU28" s="18">
        <f t="shared" si="258"/>
        <v>328.78927472343759</v>
      </c>
      <c r="KV28" s="18">
        <f t="shared" si="258"/>
        <v>328.78927472343759</v>
      </c>
      <c r="KW28" s="18">
        <f t="shared" si="258"/>
        <v>328.78927472343759</v>
      </c>
      <c r="KX28" s="18">
        <f t="shared" si="258"/>
        <v>328.78927472343759</v>
      </c>
      <c r="KY28" s="18">
        <f t="shared" si="258"/>
        <v>328.78927472343759</v>
      </c>
      <c r="KZ28" s="18">
        <f t="shared" si="258"/>
        <v>328.78927472343759</v>
      </c>
      <c r="LA28" s="18">
        <f t="shared" si="258"/>
        <v>328.78927472343759</v>
      </c>
      <c r="LB28" s="18">
        <f>LA28*1.05</f>
        <v>345.22873845960947</v>
      </c>
      <c r="LC28" s="18">
        <f t="shared" ref="LC28:LM28" si="259">LB28</f>
        <v>345.22873845960947</v>
      </c>
      <c r="LD28" s="18">
        <f t="shared" si="259"/>
        <v>345.22873845960947</v>
      </c>
      <c r="LE28" s="18">
        <f t="shared" si="259"/>
        <v>345.22873845960947</v>
      </c>
      <c r="LF28" s="18">
        <f t="shared" si="259"/>
        <v>345.22873845960947</v>
      </c>
      <c r="LG28" s="18">
        <f t="shared" si="259"/>
        <v>345.22873845960947</v>
      </c>
      <c r="LH28" s="18">
        <f t="shared" si="259"/>
        <v>345.22873845960947</v>
      </c>
      <c r="LI28" s="18">
        <f t="shared" si="259"/>
        <v>345.22873845960947</v>
      </c>
      <c r="LJ28" s="18">
        <f t="shared" si="259"/>
        <v>345.22873845960947</v>
      </c>
      <c r="LK28" s="18">
        <f t="shared" si="259"/>
        <v>345.22873845960947</v>
      </c>
      <c r="LL28" s="18">
        <f t="shared" si="259"/>
        <v>345.22873845960947</v>
      </c>
      <c r="LM28" s="18">
        <f t="shared" si="259"/>
        <v>345.22873845960947</v>
      </c>
      <c r="LN28" s="18">
        <f>LM28*1.05</f>
        <v>362.49017538258994</v>
      </c>
      <c r="LO28" s="18">
        <f t="shared" ref="LO28:LY28" si="260">LN28</f>
        <v>362.49017538258994</v>
      </c>
      <c r="LP28" s="18">
        <f t="shared" si="260"/>
        <v>362.49017538258994</v>
      </c>
      <c r="LQ28" s="18">
        <f t="shared" si="260"/>
        <v>362.49017538258994</v>
      </c>
      <c r="LR28" s="18">
        <f t="shared" si="260"/>
        <v>362.49017538258994</v>
      </c>
      <c r="LS28" s="18">
        <f t="shared" si="260"/>
        <v>362.49017538258994</v>
      </c>
      <c r="LT28" s="18">
        <f t="shared" si="260"/>
        <v>362.49017538258994</v>
      </c>
      <c r="LU28" s="18">
        <f t="shared" si="260"/>
        <v>362.49017538258994</v>
      </c>
      <c r="LV28" s="18">
        <f t="shared" si="260"/>
        <v>362.49017538258994</v>
      </c>
      <c r="LW28" s="18">
        <f t="shared" si="260"/>
        <v>362.49017538258994</v>
      </c>
      <c r="LX28" s="18">
        <f t="shared" si="260"/>
        <v>362.49017538258994</v>
      </c>
      <c r="LY28" s="18">
        <f t="shared" si="260"/>
        <v>362.49017538258994</v>
      </c>
      <c r="LZ28" s="18">
        <f>LY28*1.05</f>
        <v>380.61468415171947</v>
      </c>
      <c r="MA28" s="18">
        <f t="shared" ref="MA28:MK28" si="261">LZ28</f>
        <v>380.61468415171947</v>
      </c>
      <c r="MB28" s="18">
        <f t="shared" si="261"/>
        <v>380.61468415171947</v>
      </c>
      <c r="MC28" s="18">
        <f t="shared" si="261"/>
        <v>380.61468415171947</v>
      </c>
      <c r="MD28" s="18">
        <f t="shared" si="261"/>
        <v>380.61468415171947</v>
      </c>
      <c r="ME28" s="18">
        <f t="shared" si="261"/>
        <v>380.61468415171947</v>
      </c>
      <c r="MF28" s="18">
        <f t="shared" si="261"/>
        <v>380.61468415171947</v>
      </c>
      <c r="MG28" s="18">
        <f t="shared" si="261"/>
        <v>380.61468415171947</v>
      </c>
      <c r="MH28" s="18">
        <f t="shared" si="261"/>
        <v>380.61468415171947</v>
      </c>
      <c r="MI28" s="18">
        <f t="shared" si="261"/>
        <v>380.61468415171947</v>
      </c>
      <c r="MJ28" s="18">
        <f t="shared" si="261"/>
        <v>380.61468415171947</v>
      </c>
      <c r="MK28" s="18">
        <f t="shared" si="261"/>
        <v>380.61468415171947</v>
      </c>
      <c r="ML28" s="18">
        <f>MK28*1.05</f>
        <v>399.64541835930544</v>
      </c>
      <c r="MM28" s="18">
        <f t="shared" ref="MM28:MW28" si="262">ML28</f>
        <v>399.64541835930544</v>
      </c>
      <c r="MN28" s="18">
        <f t="shared" si="262"/>
        <v>399.64541835930544</v>
      </c>
      <c r="MO28" s="18">
        <f t="shared" si="262"/>
        <v>399.64541835930544</v>
      </c>
      <c r="MP28" s="18">
        <f t="shared" si="262"/>
        <v>399.64541835930544</v>
      </c>
      <c r="MQ28" s="18">
        <f t="shared" si="262"/>
        <v>399.64541835930544</v>
      </c>
      <c r="MR28" s="18">
        <f t="shared" si="262"/>
        <v>399.64541835930544</v>
      </c>
      <c r="MS28" s="18">
        <f t="shared" si="262"/>
        <v>399.64541835930544</v>
      </c>
      <c r="MT28" s="18">
        <f t="shared" si="262"/>
        <v>399.64541835930544</v>
      </c>
      <c r="MU28" s="18">
        <f t="shared" si="262"/>
        <v>399.64541835930544</v>
      </c>
      <c r="MV28" s="18">
        <f t="shared" si="262"/>
        <v>399.64541835930544</v>
      </c>
      <c r="MW28" s="19">
        <f t="shared" si="262"/>
        <v>399.64541835930544</v>
      </c>
      <c r="MX28" s="18">
        <f t="shared" ref="MX28:NJ28" si="263">MW28*1.05</f>
        <v>419.62768927727075</v>
      </c>
      <c r="MY28" s="18">
        <f t="shared" si="263"/>
        <v>440.6090737411343</v>
      </c>
      <c r="MZ28" s="18">
        <f t="shared" si="263"/>
        <v>462.639527428191</v>
      </c>
      <c r="NA28" s="18">
        <f t="shared" si="263"/>
        <v>485.77150379960057</v>
      </c>
      <c r="NB28" s="18">
        <f t="shared" si="263"/>
        <v>510.06007898958063</v>
      </c>
      <c r="NC28" s="18">
        <f t="shared" si="263"/>
        <v>535.56308293905965</v>
      </c>
      <c r="ND28" s="18">
        <f t="shared" si="263"/>
        <v>562.34123708601271</v>
      </c>
      <c r="NE28" s="18">
        <f t="shared" si="263"/>
        <v>590.4582989403134</v>
      </c>
      <c r="NF28" s="18">
        <f t="shared" si="263"/>
        <v>619.98121388732909</v>
      </c>
      <c r="NG28" s="18">
        <f t="shared" si="263"/>
        <v>650.98027458169554</v>
      </c>
      <c r="NH28" s="18">
        <f t="shared" si="263"/>
        <v>683.52928831078032</v>
      </c>
      <c r="NI28" s="18">
        <f t="shared" si="263"/>
        <v>717.70575272631936</v>
      </c>
      <c r="NJ28" s="18">
        <f t="shared" si="263"/>
        <v>753.59104036263534</v>
      </c>
      <c r="NK28" s="18">
        <f t="shared" ref="NK28:NU28" si="264">NJ28</f>
        <v>753.59104036263534</v>
      </c>
      <c r="NL28" s="18">
        <f t="shared" si="264"/>
        <v>753.59104036263534</v>
      </c>
      <c r="NM28" s="18">
        <f t="shared" si="264"/>
        <v>753.59104036263534</v>
      </c>
      <c r="NN28" s="18">
        <f t="shared" si="264"/>
        <v>753.59104036263534</v>
      </c>
      <c r="NO28" s="18">
        <f t="shared" si="264"/>
        <v>753.59104036263534</v>
      </c>
      <c r="NP28" s="18">
        <f t="shared" si="264"/>
        <v>753.59104036263534</v>
      </c>
      <c r="NQ28" s="18">
        <f t="shared" si="264"/>
        <v>753.59104036263534</v>
      </c>
      <c r="NR28" s="18">
        <f t="shared" si="264"/>
        <v>753.59104036263534</v>
      </c>
      <c r="NS28" s="18">
        <f t="shared" si="264"/>
        <v>753.59104036263534</v>
      </c>
      <c r="NT28" s="18">
        <f t="shared" si="264"/>
        <v>753.59104036263534</v>
      </c>
      <c r="NU28" s="18">
        <f t="shared" si="264"/>
        <v>753.59104036263534</v>
      </c>
      <c r="NV28" s="18">
        <f>NU28*1.05</f>
        <v>791.27059238076708</v>
      </c>
      <c r="NW28" s="18">
        <f t="shared" ref="NW28:OG28" si="265">NV28</f>
        <v>791.27059238076708</v>
      </c>
      <c r="NX28" s="18">
        <f t="shared" si="265"/>
        <v>791.27059238076708</v>
      </c>
      <c r="NY28" s="18">
        <f t="shared" si="265"/>
        <v>791.27059238076708</v>
      </c>
      <c r="NZ28" s="18">
        <f t="shared" si="265"/>
        <v>791.27059238076708</v>
      </c>
      <c r="OA28" s="18">
        <f t="shared" si="265"/>
        <v>791.27059238076708</v>
      </c>
      <c r="OB28" s="18">
        <f t="shared" si="265"/>
        <v>791.27059238076708</v>
      </c>
      <c r="OC28" s="18">
        <f t="shared" si="265"/>
        <v>791.27059238076708</v>
      </c>
      <c r="OD28" s="18">
        <f t="shared" si="265"/>
        <v>791.27059238076708</v>
      </c>
      <c r="OE28" s="18">
        <f t="shared" si="265"/>
        <v>791.27059238076708</v>
      </c>
      <c r="OF28" s="18">
        <f t="shared" si="265"/>
        <v>791.27059238076708</v>
      </c>
      <c r="OG28" s="18">
        <f t="shared" si="265"/>
        <v>791.27059238076708</v>
      </c>
      <c r="OH28" s="18">
        <f>OG28*1.05</f>
        <v>830.83412199980546</v>
      </c>
      <c r="OI28" s="18">
        <f t="shared" ref="OI28:OS28" si="266">OH28</f>
        <v>830.83412199980546</v>
      </c>
      <c r="OJ28" s="18">
        <f t="shared" si="266"/>
        <v>830.83412199980546</v>
      </c>
      <c r="OK28" s="18">
        <f t="shared" si="266"/>
        <v>830.83412199980546</v>
      </c>
      <c r="OL28" s="18">
        <f t="shared" si="266"/>
        <v>830.83412199980546</v>
      </c>
      <c r="OM28" s="18">
        <f t="shared" si="266"/>
        <v>830.83412199980546</v>
      </c>
      <c r="ON28" s="18">
        <f t="shared" si="266"/>
        <v>830.83412199980546</v>
      </c>
      <c r="OO28" s="18">
        <f t="shared" si="266"/>
        <v>830.83412199980546</v>
      </c>
      <c r="OP28" s="18">
        <f t="shared" si="266"/>
        <v>830.83412199980546</v>
      </c>
      <c r="OQ28" s="18">
        <f t="shared" si="266"/>
        <v>830.83412199980546</v>
      </c>
      <c r="OR28" s="18">
        <f t="shared" si="266"/>
        <v>830.83412199980546</v>
      </c>
      <c r="OS28" s="18">
        <f t="shared" si="266"/>
        <v>830.83412199980546</v>
      </c>
      <c r="OT28" s="18">
        <f>OS28*1.05</f>
        <v>872.37582809979574</v>
      </c>
      <c r="OU28" s="18">
        <f t="shared" ref="OU28:PE28" si="267">OT28</f>
        <v>872.37582809979574</v>
      </c>
      <c r="OV28" s="18">
        <f t="shared" si="267"/>
        <v>872.37582809979574</v>
      </c>
      <c r="OW28" s="18">
        <f t="shared" si="267"/>
        <v>872.37582809979574</v>
      </c>
      <c r="OX28" s="18">
        <f t="shared" si="267"/>
        <v>872.37582809979574</v>
      </c>
      <c r="OY28" s="18">
        <f t="shared" si="267"/>
        <v>872.37582809979574</v>
      </c>
      <c r="OZ28" s="18">
        <f t="shared" si="267"/>
        <v>872.37582809979574</v>
      </c>
      <c r="PA28" s="18">
        <f t="shared" si="267"/>
        <v>872.37582809979574</v>
      </c>
      <c r="PB28" s="18">
        <f t="shared" si="267"/>
        <v>872.37582809979574</v>
      </c>
      <c r="PC28" s="18">
        <f t="shared" si="267"/>
        <v>872.37582809979574</v>
      </c>
      <c r="PD28" s="18">
        <f t="shared" si="267"/>
        <v>872.37582809979574</v>
      </c>
      <c r="PE28" s="18">
        <f t="shared" si="267"/>
        <v>872.37582809979574</v>
      </c>
      <c r="PF28" s="18">
        <f>PE28*1.05</f>
        <v>915.99461950478553</v>
      </c>
      <c r="PG28" s="18">
        <f>PF28</f>
        <v>915.99461950478553</v>
      </c>
      <c r="PH28" s="18">
        <f>PG28</f>
        <v>915.99461950478553</v>
      </c>
      <c r="PI28" s="18">
        <f>PH28</f>
        <v>915.99461950478553</v>
      </c>
      <c r="PJ28" s="18">
        <f>PI28</f>
        <v>915.99461950478553</v>
      </c>
      <c r="PK28" s="18">
        <f>PJ28</f>
        <v>915.99461950478553</v>
      </c>
      <c r="PL28" s="18">
        <f>PK28</f>
        <v>915.99461950478553</v>
      </c>
      <c r="PM28" s="18">
        <f>PL28</f>
        <v>915.99461950478553</v>
      </c>
      <c r="PN28" s="18">
        <f>PM28</f>
        <v>915.99461950478553</v>
      </c>
      <c r="PO28" s="18">
        <f>PN28</f>
        <v>915.99461950478553</v>
      </c>
      <c r="PP28" s="18">
        <f>PO28</f>
        <v>915.99461950478553</v>
      </c>
      <c r="PQ28" s="18">
        <f>PP28</f>
        <v>915.99461950478553</v>
      </c>
      <c r="PR28" s="18">
        <f>PQ28*1.05</f>
        <v>961.79435048002483</v>
      </c>
      <c r="PS28" s="18">
        <f t="shared" ref="PS28:QC28" si="268">PR28</f>
        <v>961.79435048002483</v>
      </c>
      <c r="PT28" s="18">
        <f t="shared" si="268"/>
        <v>961.79435048002483</v>
      </c>
      <c r="PU28" s="18">
        <f t="shared" si="268"/>
        <v>961.79435048002483</v>
      </c>
      <c r="PV28" s="18">
        <f t="shared" si="268"/>
        <v>961.79435048002483</v>
      </c>
      <c r="PW28" s="18">
        <f t="shared" si="268"/>
        <v>961.79435048002483</v>
      </c>
      <c r="PX28" s="18">
        <f t="shared" si="268"/>
        <v>961.79435048002483</v>
      </c>
      <c r="PY28" s="18">
        <f t="shared" si="268"/>
        <v>961.79435048002483</v>
      </c>
      <c r="PZ28" s="18">
        <f t="shared" si="268"/>
        <v>961.79435048002483</v>
      </c>
      <c r="QA28" s="18">
        <f t="shared" si="268"/>
        <v>961.79435048002483</v>
      </c>
      <c r="QB28" s="18">
        <f t="shared" si="268"/>
        <v>961.79435048002483</v>
      </c>
      <c r="QC28" s="18">
        <f t="shared" si="268"/>
        <v>961.79435048002483</v>
      </c>
      <c r="QD28" s="19">
        <f>QC28*1.05</f>
        <v>1009.8840680040261</v>
      </c>
      <c r="QE28" s="18">
        <f t="shared" ref="QE28:QO28" si="269">QD28</f>
        <v>1009.8840680040261</v>
      </c>
      <c r="QF28" s="18">
        <f t="shared" si="269"/>
        <v>1009.8840680040261</v>
      </c>
      <c r="QG28" s="18">
        <f t="shared" si="269"/>
        <v>1009.8840680040261</v>
      </c>
      <c r="QH28" s="18">
        <f t="shared" si="269"/>
        <v>1009.8840680040261</v>
      </c>
      <c r="QI28" s="18">
        <f t="shared" si="269"/>
        <v>1009.8840680040261</v>
      </c>
      <c r="QJ28" s="18">
        <f t="shared" si="269"/>
        <v>1009.8840680040261</v>
      </c>
      <c r="QK28" s="18">
        <f t="shared" si="269"/>
        <v>1009.8840680040261</v>
      </c>
      <c r="QL28" s="18">
        <f t="shared" si="269"/>
        <v>1009.8840680040261</v>
      </c>
      <c r="QM28" s="18">
        <f t="shared" si="269"/>
        <v>1009.8840680040261</v>
      </c>
      <c r="QN28" s="18">
        <f t="shared" si="269"/>
        <v>1009.8840680040261</v>
      </c>
      <c r="QO28" s="18">
        <f t="shared" si="269"/>
        <v>1009.8840680040261</v>
      </c>
      <c r="QP28" s="18">
        <f>QO28*1.05</f>
        <v>1060.3782714042275</v>
      </c>
      <c r="QQ28" s="18">
        <f t="shared" ref="QQ28:RA28" si="270">QP28</f>
        <v>1060.3782714042275</v>
      </c>
      <c r="QR28" s="18">
        <f t="shared" si="270"/>
        <v>1060.3782714042275</v>
      </c>
      <c r="QS28" s="18">
        <f t="shared" si="270"/>
        <v>1060.3782714042275</v>
      </c>
      <c r="QT28" s="18">
        <f t="shared" si="270"/>
        <v>1060.3782714042275</v>
      </c>
      <c r="QU28" s="18">
        <f t="shared" si="270"/>
        <v>1060.3782714042275</v>
      </c>
      <c r="QV28" s="18">
        <f t="shared" si="270"/>
        <v>1060.3782714042275</v>
      </c>
      <c r="QW28" s="18">
        <f t="shared" si="270"/>
        <v>1060.3782714042275</v>
      </c>
      <c r="QX28" s="18">
        <f t="shared" si="270"/>
        <v>1060.3782714042275</v>
      </c>
      <c r="QY28" s="18">
        <f t="shared" si="270"/>
        <v>1060.3782714042275</v>
      </c>
      <c r="QZ28" s="18">
        <f t="shared" si="270"/>
        <v>1060.3782714042275</v>
      </c>
      <c r="RA28" s="18">
        <f t="shared" si="270"/>
        <v>1060.3782714042275</v>
      </c>
      <c r="RB28" s="18">
        <f>RA28*1.05</f>
        <v>1113.3971849744389</v>
      </c>
      <c r="RC28" s="18">
        <f t="shared" ref="RC28:RM28" si="271">RB28</f>
        <v>1113.3971849744389</v>
      </c>
      <c r="RD28" s="18">
        <f t="shared" si="271"/>
        <v>1113.3971849744389</v>
      </c>
      <c r="RE28" s="18">
        <f t="shared" si="271"/>
        <v>1113.3971849744389</v>
      </c>
      <c r="RF28" s="18">
        <f t="shared" si="271"/>
        <v>1113.3971849744389</v>
      </c>
      <c r="RG28" s="18">
        <f t="shared" si="271"/>
        <v>1113.3971849744389</v>
      </c>
      <c r="RH28" s="18">
        <f t="shared" si="271"/>
        <v>1113.3971849744389</v>
      </c>
      <c r="RI28" s="18">
        <f t="shared" si="271"/>
        <v>1113.3971849744389</v>
      </c>
      <c r="RJ28" s="18">
        <f t="shared" si="271"/>
        <v>1113.3971849744389</v>
      </c>
      <c r="RK28" s="18">
        <f t="shared" si="271"/>
        <v>1113.3971849744389</v>
      </c>
      <c r="RL28" s="18">
        <f t="shared" si="271"/>
        <v>1113.3971849744389</v>
      </c>
      <c r="RM28" s="18">
        <f t="shared" si="271"/>
        <v>1113.3971849744389</v>
      </c>
      <c r="RN28" s="19">
        <f>RM28*1.05</f>
        <v>1169.067044223161</v>
      </c>
      <c r="RO28" s="18">
        <f t="shared" ref="RO28:RY28" si="272">RN28</f>
        <v>1169.067044223161</v>
      </c>
      <c r="RP28" s="18">
        <f t="shared" si="272"/>
        <v>1169.067044223161</v>
      </c>
      <c r="RQ28" s="18">
        <f t="shared" si="272"/>
        <v>1169.067044223161</v>
      </c>
      <c r="RR28" s="18">
        <f t="shared" si="272"/>
        <v>1169.067044223161</v>
      </c>
      <c r="RS28" s="18">
        <f t="shared" si="272"/>
        <v>1169.067044223161</v>
      </c>
      <c r="RT28" s="18">
        <f t="shared" si="272"/>
        <v>1169.067044223161</v>
      </c>
      <c r="RU28" s="18">
        <f t="shared" si="272"/>
        <v>1169.067044223161</v>
      </c>
      <c r="RV28" s="18">
        <f t="shared" si="272"/>
        <v>1169.067044223161</v>
      </c>
      <c r="RW28" s="18">
        <f t="shared" si="272"/>
        <v>1169.067044223161</v>
      </c>
      <c r="RX28" s="18">
        <f t="shared" si="272"/>
        <v>1169.067044223161</v>
      </c>
      <c r="RY28" s="18">
        <f t="shared" si="272"/>
        <v>1169.067044223161</v>
      </c>
      <c r="RZ28" s="18">
        <f>RY28*1.05</f>
        <v>1227.5203964343191</v>
      </c>
      <c r="SA28" s="18">
        <f t="shared" ref="SA28:SK28" si="273">RZ28</f>
        <v>1227.5203964343191</v>
      </c>
      <c r="SB28" s="18">
        <f t="shared" si="273"/>
        <v>1227.5203964343191</v>
      </c>
      <c r="SC28" s="18">
        <f t="shared" si="273"/>
        <v>1227.5203964343191</v>
      </c>
      <c r="SD28" s="18">
        <f t="shared" si="273"/>
        <v>1227.5203964343191</v>
      </c>
      <c r="SE28" s="18">
        <f t="shared" si="273"/>
        <v>1227.5203964343191</v>
      </c>
      <c r="SF28" s="18">
        <f t="shared" si="273"/>
        <v>1227.5203964343191</v>
      </c>
      <c r="SG28" s="18">
        <f t="shared" si="273"/>
        <v>1227.5203964343191</v>
      </c>
      <c r="SH28" s="18">
        <f t="shared" si="273"/>
        <v>1227.5203964343191</v>
      </c>
      <c r="SI28" s="18">
        <f t="shared" si="273"/>
        <v>1227.5203964343191</v>
      </c>
      <c r="SJ28" s="18">
        <f t="shared" si="273"/>
        <v>1227.5203964343191</v>
      </c>
      <c r="SK28" s="18">
        <f t="shared" si="273"/>
        <v>1227.5203964343191</v>
      </c>
      <c r="SL28" s="18">
        <f>SK28*1.05</f>
        <v>1288.8964162560351</v>
      </c>
      <c r="SM28" s="18">
        <f t="shared" ref="SM28:SW28" si="274">SL28</f>
        <v>1288.8964162560351</v>
      </c>
      <c r="SN28" s="18">
        <f t="shared" si="274"/>
        <v>1288.8964162560351</v>
      </c>
      <c r="SO28" s="18">
        <f t="shared" si="274"/>
        <v>1288.8964162560351</v>
      </c>
      <c r="SP28" s="18">
        <f t="shared" si="274"/>
        <v>1288.8964162560351</v>
      </c>
      <c r="SQ28" s="18">
        <f t="shared" si="274"/>
        <v>1288.8964162560351</v>
      </c>
      <c r="SR28" s="18">
        <f t="shared" si="274"/>
        <v>1288.8964162560351</v>
      </c>
      <c r="SS28" s="18">
        <f t="shared" si="274"/>
        <v>1288.8964162560351</v>
      </c>
      <c r="ST28" s="18">
        <f t="shared" si="274"/>
        <v>1288.8964162560351</v>
      </c>
      <c r="SU28" s="18">
        <f t="shared" si="274"/>
        <v>1288.8964162560351</v>
      </c>
      <c r="SV28" s="18">
        <f t="shared" si="274"/>
        <v>1288.8964162560351</v>
      </c>
      <c r="SW28" s="18">
        <f t="shared" si="274"/>
        <v>1288.8964162560351</v>
      </c>
      <c r="SX28" s="18">
        <f>SW28*1.05</f>
        <v>1353.3412370688368</v>
      </c>
      <c r="SY28" s="18">
        <f t="shared" ref="SY28:TI28" si="275">SX28</f>
        <v>1353.3412370688368</v>
      </c>
      <c r="SZ28" s="18">
        <f t="shared" si="275"/>
        <v>1353.3412370688368</v>
      </c>
      <c r="TA28" s="18">
        <f t="shared" si="275"/>
        <v>1353.3412370688368</v>
      </c>
      <c r="TB28" s="18">
        <f t="shared" si="275"/>
        <v>1353.3412370688368</v>
      </c>
      <c r="TC28" s="18">
        <f t="shared" si="275"/>
        <v>1353.3412370688368</v>
      </c>
      <c r="TD28" s="18">
        <f t="shared" si="275"/>
        <v>1353.3412370688368</v>
      </c>
      <c r="TE28" s="18">
        <f t="shared" si="275"/>
        <v>1353.3412370688368</v>
      </c>
      <c r="TF28" s="18">
        <f t="shared" si="275"/>
        <v>1353.3412370688368</v>
      </c>
      <c r="TG28" s="22">
        <f t="shared" si="275"/>
        <v>1353.3412370688368</v>
      </c>
      <c r="TH28" s="18">
        <f t="shared" si="275"/>
        <v>1353.3412370688368</v>
      </c>
      <c r="TI28" s="18">
        <f t="shared" si="275"/>
        <v>1353.3412370688368</v>
      </c>
      <c r="TJ28" s="18">
        <f>TI28*1.05</f>
        <v>1421.0082989222788</v>
      </c>
      <c r="TK28" s="18">
        <f t="shared" ref="TK28:TU28" si="276">TJ28</f>
        <v>1421.0082989222788</v>
      </c>
      <c r="TL28" s="18">
        <f t="shared" si="276"/>
        <v>1421.0082989222788</v>
      </c>
      <c r="TM28" s="18">
        <f t="shared" si="276"/>
        <v>1421.0082989222788</v>
      </c>
      <c r="TN28" s="18">
        <f t="shared" si="276"/>
        <v>1421.0082989222788</v>
      </c>
      <c r="TO28" s="18">
        <f t="shared" si="276"/>
        <v>1421.0082989222788</v>
      </c>
      <c r="TP28" s="18">
        <f t="shared" si="276"/>
        <v>1421.0082989222788</v>
      </c>
      <c r="TQ28" s="18">
        <f t="shared" si="276"/>
        <v>1421.0082989222788</v>
      </c>
      <c r="TR28" s="18">
        <f t="shared" si="276"/>
        <v>1421.0082989222788</v>
      </c>
      <c r="TS28" s="18">
        <f t="shared" si="276"/>
        <v>1421.0082989222788</v>
      </c>
      <c r="TT28" s="18">
        <f t="shared" si="276"/>
        <v>1421.0082989222788</v>
      </c>
      <c r="TU28" s="18">
        <f t="shared" si="276"/>
        <v>1421.0082989222788</v>
      </c>
      <c r="TV28" s="16"/>
    </row>
    <row r="29" spans="1:919" hidden="1" x14ac:dyDescent="0.3">
      <c r="A29" t="s">
        <v>94</v>
      </c>
      <c r="B29" s="64" t="s">
        <v>67</v>
      </c>
      <c r="C29" t="str">
        <f>C28</f>
        <v>GLF 306</v>
      </c>
      <c r="D29" s="74">
        <v>105254.5</v>
      </c>
      <c r="F29" s="5">
        <v>37073</v>
      </c>
      <c r="G29" s="5">
        <v>38898</v>
      </c>
      <c r="H29" s="79">
        <f t="shared" si="31"/>
        <v>0</v>
      </c>
      <c r="I29" s="78">
        <f t="shared" si="25"/>
        <v>0</v>
      </c>
      <c r="J29" t="s">
        <v>54</v>
      </c>
      <c r="K29" t="s">
        <v>47</v>
      </c>
      <c r="L29" t="s">
        <v>69</v>
      </c>
      <c r="M29" t="s">
        <v>48</v>
      </c>
      <c r="N29" s="65" t="s">
        <v>96</v>
      </c>
      <c r="O29" t="s">
        <v>64</v>
      </c>
      <c r="P29" s="13">
        <v>0.5</v>
      </c>
      <c r="S29">
        <v>120</v>
      </c>
      <c r="T29">
        <v>60</v>
      </c>
      <c r="U29">
        <v>4</v>
      </c>
      <c r="V29">
        <v>180</v>
      </c>
      <c r="MX29" s="18">
        <f t="shared" ref="MX29:OC29" si="277">MX28</f>
        <v>419.62768927727075</v>
      </c>
      <c r="MY29" s="18">
        <f t="shared" si="277"/>
        <v>440.6090737411343</v>
      </c>
      <c r="MZ29" s="18">
        <f t="shared" si="277"/>
        <v>462.639527428191</v>
      </c>
      <c r="NA29" s="18">
        <f t="shared" si="277"/>
        <v>485.77150379960057</v>
      </c>
      <c r="NB29" s="18">
        <f t="shared" si="277"/>
        <v>510.06007898958063</v>
      </c>
      <c r="NC29" s="18">
        <f t="shared" si="277"/>
        <v>535.56308293905965</v>
      </c>
      <c r="ND29" s="18">
        <f t="shared" si="277"/>
        <v>562.34123708601271</v>
      </c>
      <c r="NE29" s="18">
        <f t="shared" si="277"/>
        <v>590.4582989403134</v>
      </c>
      <c r="NF29" s="18">
        <f t="shared" si="277"/>
        <v>619.98121388732909</v>
      </c>
      <c r="NG29" s="18">
        <f t="shared" si="277"/>
        <v>650.98027458169554</v>
      </c>
      <c r="NH29" s="18">
        <f t="shared" si="277"/>
        <v>683.52928831078032</v>
      </c>
      <c r="NI29" s="18">
        <f t="shared" si="277"/>
        <v>717.70575272631936</v>
      </c>
      <c r="NJ29" s="18">
        <f t="shared" si="277"/>
        <v>753.59104036263534</v>
      </c>
      <c r="NK29" s="18">
        <f t="shared" si="277"/>
        <v>753.59104036263534</v>
      </c>
      <c r="NL29" s="18">
        <f t="shared" si="277"/>
        <v>753.59104036263534</v>
      </c>
      <c r="NM29" s="18">
        <f t="shared" si="277"/>
        <v>753.59104036263534</v>
      </c>
      <c r="NN29" s="18">
        <f t="shared" si="277"/>
        <v>753.59104036263534</v>
      </c>
      <c r="NO29" s="18">
        <f t="shared" si="277"/>
        <v>753.59104036263534</v>
      </c>
      <c r="NP29" s="18">
        <f t="shared" si="277"/>
        <v>753.59104036263534</v>
      </c>
      <c r="NQ29" s="18">
        <f t="shared" si="277"/>
        <v>753.59104036263534</v>
      </c>
      <c r="NR29" s="18">
        <f t="shared" si="277"/>
        <v>753.59104036263534</v>
      </c>
      <c r="NS29" s="18">
        <f t="shared" si="277"/>
        <v>753.59104036263534</v>
      </c>
      <c r="NT29" s="18">
        <f t="shared" si="277"/>
        <v>753.59104036263534</v>
      </c>
      <c r="NU29" s="18">
        <f t="shared" si="277"/>
        <v>753.59104036263534</v>
      </c>
      <c r="NV29" s="18">
        <f t="shared" si="277"/>
        <v>791.27059238076708</v>
      </c>
      <c r="NW29" s="18">
        <f t="shared" si="277"/>
        <v>791.27059238076708</v>
      </c>
      <c r="NX29" s="18">
        <f t="shared" si="277"/>
        <v>791.27059238076708</v>
      </c>
      <c r="NY29" s="18">
        <f t="shared" si="277"/>
        <v>791.27059238076708</v>
      </c>
      <c r="NZ29" s="18">
        <f t="shared" si="277"/>
        <v>791.27059238076708</v>
      </c>
      <c r="OA29" s="18">
        <f t="shared" si="277"/>
        <v>791.27059238076708</v>
      </c>
      <c r="OB29" s="18">
        <f t="shared" si="277"/>
        <v>791.27059238076708</v>
      </c>
      <c r="OC29" s="18">
        <f t="shared" si="277"/>
        <v>791.27059238076708</v>
      </c>
      <c r="OD29" s="18">
        <f t="shared" ref="OD29:PE29" si="278">OD28</f>
        <v>791.27059238076708</v>
      </c>
      <c r="OE29" s="18">
        <f t="shared" si="278"/>
        <v>791.27059238076708</v>
      </c>
      <c r="OF29" s="18">
        <f t="shared" si="278"/>
        <v>791.27059238076708</v>
      </c>
      <c r="OG29" s="18">
        <f t="shared" si="278"/>
        <v>791.27059238076708</v>
      </c>
      <c r="OH29" s="18">
        <f t="shared" si="278"/>
        <v>830.83412199980546</v>
      </c>
      <c r="OI29" s="18">
        <f t="shared" si="278"/>
        <v>830.83412199980546</v>
      </c>
      <c r="OJ29" s="18">
        <f t="shared" si="278"/>
        <v>830.83412199980546</v>
      </c>
      <c r="OK29" s="18">
        <f t="shared" si="278"/>
        <v>830.83412199980546</v>
      </c>
      <c r="OL29" s="18">
        <f t="shared" si="278"/>
        <v>830.83412199980546</v>
      </c>
      <c r="OM29" s="18">
        <f t="shared" si="278"/>
        <v>830.83412199980546</v>
      </c>
      <c r="ON29" s="18">
        <f t="shared" si="278"/>
        <v>830.83412199980546</v>
      </c>
      <c r="OO29" s="18">
        <f t="shared" si="278"/>
        <v>830.83412199980546</v>
      </c>
      <c r="OP29" s="18">
        <f t="shared" si="278"/>
        <v>830.83412199980546</v>
      </c>
      <c r="OQ29" s="18">
        <f t="shared" si="278"/>
        <v>830.83412199980546</v>
      </c>
      <c r="OR29" s="18">
        <f t="shared" si="278"/>
        <v>830.83412199980546</v>
      </c>
      <c r="OS29" s="18">
        <f t="shared" si="278"/>
        <v>830.83412199980546</v>
      </c>
      <c r="OT29" s="18">
        <f t="shared" si="278"/>
        <v>872.37582809979574</v>
      </c>
      <c r="OU29" s="18">
        <f t="shared" si="278"/>
        <v>872.37582809979574</v>
      </c>
      <c r="OV29" s="18">
        <f t="shared" si="278"/>
        <v>872.37582809979574</v>
      </c>
      <c r="OW29" s="18">
        <f t="shared" si="278"/>
        <v>872.37582809979574</v>
      </c>
      <c r="OX29" s="18">
        <f t="shared" si="278"/>
        <v>872.37582809979574</v>
      </c>
      <c r="OY29" s="18">
        <f t="shared" si="278"/>
        <v>872.37582809979574</v>
      </c>
      <c r="OZ29" s="18">
        <f t="shared" si="278"/>
        <v>872.37582809979574</v>
      </c>
      <c r="PA29" s="18">
        <f t="shared" si="278"/>
        <v>872.37582809979574</v>
      </c>
      <c r="PB29" s="18">
        <f t="shared" si="278"/>
        <v>872.37582809979574</v>
      </c>
      <c r="PC29" s="18">
        <f t="shared" si="278"/>
        <v>872.37582809979574</v>
      </c>
      <c r="PD29" s="18">
        <f t="shared" si="278"/>
        <v>872.37582809979574</v>
      </c>
      <c r="PE29" s="18">
        <f t="shared" si="278"/>
        <v>872.37582809979574</v>
      </c>
      <c r="QD29" s="19"/>
      <c r="RN29" s="16"/>
      <c r="TV29" s="16"/>
    </row>
    <row r="30" spans="1:919" hidden="1" x14ac:dyDescent="0.3">
      <c r="A30" t="s">
        <v>94</v>
      </c>
      <c r="B30" s="64" t="s">
        <v>67</v>
      </c>
      <c r="C30" t="str">
        <f>C29</f>
        <v>GLF 306</v>
      </c>
      <c r="D30" s="74">
        <v>105254.5</v>
      </c>
      <c r="F30" s="5">
        <v>38899</v>
      </c>
      <c r="G30" s="5">
        <v>39614</v>
      </c>
      <c r="H30" s="79">
        <f t="shared" si="31"/>
        <v>0</v>
      </c>
      <c r="I30" s="78">
        <f t="shared" si="25"/>
        <v>0</v>
      </c>
      <c r="J30" t="s">
        <v>54</v>
      </c>
      <c r="K30" t="s">
        <v>47</v>
      </c>
      <c r="L30" t="s">
        <v>70</v>
      </c>
      <c r="M30" t="s">
        <v>48</v>
      </c>
      <c r="N30" s="65" t="s">
        <v>96</v>
      </c>
      <c r="O30" t="s">
        <v>64</v>
      </c>
      <c r="P30" s="13">
        <v>0.5</v>
      </c>
      <c r="S30">
        <v>120</v>
      </c>
      <c r="T30">
        <v>60</v>
      </c>
      <c r="U30">
        <v>3</v>
      </c>
      <c r="V30">
        <v>180</v>
      </c>
      <c r="PF30" s="18">
        <f t="shared" ref="PF30:QC30" si="279">PF28</f>
        <v>915.99461950478553</v>
      </c>
      <c r="PG30" s="18">
        <f t="shared" si="279"/>
        <v>915.99461950478553</v>
      </c>
      <c r="PH30" s="18">
        <f t="shared" si="279"/>
        <v>915.99461950478553</v>
      </c>
      <c r="PI30" s="18">
        <f t="shared" si="279"/>
        <v>915.99461950478553</v>
      </c>
      <c r="PJ30" s="18">
        <f t="shared" si="279"/>
        <v>915.99461950478553</v>
      </c>
      <c r="PK30" s="18">
        <f t="shared" si="279"/>
        <v>915.99461950478553</v>
      </c>
      <c r="PL30" s="18">
        <f t="shared" si="279"/>
        <v>915.99461950478553</v>
      </c>
      <c r="PM30" s="18">
        <f t="shared" si="279"/>
        <v>915.99461950478553</v>
      </c>
      <c r="PN30" s="18">
        <f t="shared" si="279"/>
        <v>915.99461950478553</v>
      </c>
      <c r="PO30" s="18">
        <f t="shared" si="279"/>
        <v>915.99461950478553</v>
      </c>
      <c r="PP30" s="18">
        <f t="shared" si="279"/>
        <v>915.99461950478553</v>
      </c>
      <c r="PQ30" s="18">
        <f t="shared" si="279"/>
        <v>915.99461950478553</v>
      </c>
      <c r="PR30" s="18">
        <f t="shared" si="279"/>
        <v>961.79435048002483</v>
      </c>
      <c r="PS30" s="18">
        <f t="shared" si="279"/>
        <v>961.79435048002483</v>
      </c>
      <c r="PT30" s="18">
        <f t="shared" si="279"/>
        <v>961.79435048002483</v>
      </c>
      <c r="PU30" s="18">
        <f t="shared" si="279"/>
        <v>961.79435048002483</v>
      </c>
      <c r="PV30" s="18">
        <f t="shared" si="279"/>
        <v>961.79435048002483</v>
      </c>
      <c r="PW30" s="18">
        <f t="shared" si="279"/>
        <v>961.79435048002483</v>
      </c>
      <c r="PX30" s="18">
        <f t="shared" si="279"/>
        <v>961.79435048002483</v>
      </c>
      <c r="PY30" s="18">
        <f t="shared" si="279"/>
        <v>961.79435048002483</v>
      </c>
      <c r="PZ30" s="18">
        <f t="shared" si="279"/>
        <v>961.79435048002483</v>
      </c>
      <c r="QA30" s="18">
        <f t="shared" si="279"/>
        <v>961.79435048002483</v>
      </c>
      <c r="QB30" s="18">
        <f t="shared" si="279"/>
        <v>961.79435048002483</v>
      </c>
      <c r="QC30" s="18">
        <f t="shared" si="279"/>
        <v>961.79435048002483</v>
      </c>
      <c r="QD30" s="19"/>
      <c r="RN30" s="16"/>
      <c r="TV30" s="16"/>
    </row>
    <row r="31" spans="1:919" hidden="1" x14ac:dyDescent="0.3">
      <c r="A31" t="s">
        <v>94</v>
      </c>
      <c r="B31" s="64" t="s">
        <v>67</v>
      </c>
      <c r="C31" s="65" t="str">
        <f>C30</f>
        <v>GLF 306</v>
      </c>
      <c r="D31" s="74">
        <v>105254.5</v>
      </c>
      <c r="F31" s="5">
        <v>39615</v>
      </c>
      <c r="G31" s="5">
        <v>40724</v>
      </c>
      <c r="H31" s="79">
        <f t="shared" si="31"/>
        <v>0</v>
      </c>
      <c r="I31" s="78">
        <f t="shared" si="25"/>
        <v>0</v>
      </c>
      <c r="J31" t="s">
        <v>54</v>
      </c>
      <c r="K31" t="s">
        <v>47</v>
      </c>
      <c r="L31" t="s">
        <v>70</v>
      </c>
      <c r="M31" t="s">
        <v>97</v>
      </c>
      <c r="N31" s="65" t="s">
        <v>96</v>
      </c>
      <c r="O31" t="s">
        <v>64</v>
      </c>
      <c r="P31" s="13">
        <v>0.5</v>
      </c>
      <c r="S31">
        <v>120</v>
      </c>
      <c r="T31">
        <v>60</v>
      </c>
      <c r="U31">
        <v>3</v>
      </c>
      <c r="V31">
        <v>180</v>
      </c>
      <c r="QD31" s="19">
        <f t="shared" ref="QD31:RM31" si="280">QD28</f>
        <v>1009.8840680040261</v>
      </c>
      <c r="QE31" s="18">
        <f t="shared" si="280"/>
        <v>1009.8840680040261</v>
      </c>
      <c r="QF31" s="18">
        <f t="shared" si="280"/>
        <v>1009.8840680040261</v>
      </c>
      <c r="QG31" s="18">
        <f t="shared" si="280"/>
        <v>1009.8840680040261</v>
      </c>
      <c r="QH31" s="18">
        <f t="shared" si="280"/>
        <v>1009.8840680040261</v>
      </c>
      <c r="QI31" s="18">
        <f t="shared" si="280"/>
        <v>1009.8840680040261</v>
      </c>
      <c r="QJ31" s="18">
        <f t="shared" si="280"/>
        <v>1009.8840680040261</v>
      </c>
      <c r="QK31" s="18">
        <f t="shared" si="280"/>
        <v>1009.8840680040261</v>
      </c>
      <c r="QL31" s="18">
        <f t="shared" si="280"/>
        <v>1009.8840680040261</v>
      </c>
      <c r="QM31" s="18">
        <f t="shared" si="280"/>
        <v>1009.8840680040261</v>
      </c>
      <c r="QN31" s="18">
        <f t="shared" si="280"/>
        <v>1009.8840680040261</v>
      </c>
      <c r="QO31" s="18">
        <f t="shared" si="280"/>
        <v>1009.8840680040261</v>
      </c>
      <c r="QP31" s="18">
        <f t="shared" si="280"/>
        <v>1060.3782714042275</v>
      </c>
      <c r="QQ31" s="18">
        <f t="shared" si="280"/>
        <v>1060.3782714042275</v>
      </c>
      <c r="QR31" s="18">
        <f t="shared" si="280"/>
        <v>1060.3782714042275</v>
      </c>
      <c r="QS31" s="18">
        <f t="shared" si="280"/>
        <v>1060.3782714042275</v>
      </c>
      <c r="QT31" s="18">
        <f t="shared" si="280"/>
        <v>1060.3782714042275</v>
      </c>
      <c r="QU31" s="18">
        <f t="shared" si="280"/>
        <v>1060.3782714042275</v>
      </c>
      <c r="QV31" s="18">
        <f t="shared" si="280"/>
        <v>1060.3782714042275</v>
      </c>
      <c r="QW31" s="18">
        <f t="shared" si="280"/>
        <v>1060.3782714042275</v>
      </c>
      <c r="QX31" s="18">
        <f t="shared" si="280"/>
        <v>1060.3782714042275</v>
      </c>
      <c r="QY31" s="18">
        <f t="shared" si="280"/>
        <v>1060.3782714042275</v>
      </c>
      <c r="QZ31" s="18">
        <f t="shared" si="280"/>
        <v>1060.3782714042275</v>
      </c>
      <c r="RA31" s="18">
        <f t="shared" si="280"/>
        <v>1060.3782714042275</v>
      </c>
      <c r="RB31" s="18">
        <f t="shared" si="280"/>
        <v>1113.3971849744389</v>
      </c>
      <c r="RC31" s="18">
        <f t="shared" si="280"/>
        <v>1113.3971849744389</v>
      </c>
      <c r="RD31" s="18">
        <f t="shared" si="280"/>
        <v>1113.3971849744389</v>
      </c>
      <c r="RE31" s="18">
        <f t="shared" si="280"/>
        <v>1113.3971849744389</v>
      </c>
      <c r="RF31" s="18">
        <f t="shared" si="280"/>
        <v>1113.3971849744389</v>
      </c>
      <c r="RG31" s="18">
        <f t="shared" si="280"/>
        <v>1113.3971849744389</v>
      </c>
      <c r="RH31" s="18">
        <f t="shared" si="280"/>
        <v>1113.3971849744389</v>
      </c>
      <c r="RI31" s="18">
        <f t="shared" si="280"/>
        <v>1113.3971849744389</v>
      </c>
      <c r="RJ31" s="18">
        <f t="shared" si="280"/>
        <v>1113.3971849744389</v>
      </c>
      <c r="RK31" s="18">
        <f t="shared" si="280"/>
        <v>1113.3971849744389</v>
      </c>
      <c r="RL31" s="18">
        <f t="shared" si="280"/>
        <v>1113.3971849744389</v>
      </c>
      <c r="RM31" s="18">
        <f t="shared" si="280"/>
        <v>1113.3971849744389</v>
      </c>
      <c r="RN31" s="16"/>
      <c r="TV31" s="16"/>
    </row>
    <row r="32" spans="1:919" hidden="1" x14ac:dyDescent="0.3">
      <c r="A32" t="str">
        <f>A31</f>
        <v>Evergreen Helo</v>
      </c>
      <c r="B32" s="64" t="s">
        <v>67</v>
      </c>
      <c r="C32" t="str">
        <f>C31</f>
        <v>GLF 306</v>
      </c>
      <c r="D32" s="74">
        <v>105254.5</v>
      </c>
      <c r="F32" s="5">
        <v>40725</v>
      </c>
      <c r="G32" s="5">
        <v>42185</v>
      </c>
      <c r="H32" s="79">
        <f t="shared" si="31"/>
        <v>0</v>
      </c>
      <c r="I32" s="78">
        <f t="shared" si="25"/>
        <v>0</v>
      </c>
      <c r="J32" t="s">
        <v>54</v>
      </c>
      <c r="K32" t="s">
        <v>88</v>
      </c>
      <c r="L32" t="s">
        <v>71</v>
      </c>
      <c r="M32" t="s">
        <v>97</v>
      </c>
      <c r="N32" s="65" t="s">
        <v>96</v>
      </c>
      <c r="O32" t="s">
        <v>64</v>
      </c>
      <c r="P32" s="13">
        <v>0.5</v>
      </c>
      <c r="S32">
        <v>120</v>
      </c>
      <c r="T32">
        <v>60</v>
      </c>
      <c r="U32">
        <v>2</v>
      </c>
      <c r="V32">
        <v>180</v>
      </c>
      <c r="X32" s="13">
        <v>0.2</v>
      </c>
      <c r="RN32" s="19">
        <f t="shared" ref="RN32:TF32" si="281">RN28</f>
        <v>1169.067044223161</v>
      </c>
      <c r="RO32" s="18">
        <f t="shared" si="281"/>
        <v>1169.067044223161</v>
      </c>
      <c r="RP32" s="18">
        <f t="shared" si="281"/>
        <v>1169.067044223161</v>
      </c>
      <c r="RQ32" s="18">
        <f t="shared" si="281"/>
        <v>1169.067044223161</v>
      </c>
      <c r="RR32" s="18">
        <f t="shared" si="281"/>
        <v>1169.067044223161</v>
      </c>
      <c r="RS32" s="18">
        <f t="shared" si="281"/>
        <v>1169.067044223161</v>
      </c>
      <c r="RT32" s="18">
        <f t="shared" si="281"/>
        <v>1169.067044223161</v>
      </c>
      <c r="RU32" s="18">
        <f t="shared" si="281"/>
        <v>1169.067044223161</v>
      </c>
      <c r="RV32" s="18">
        <f t="shared" si="281"/>
        <v>1169.067044223161</v>
      </c>
      <c r="RW32" s="18">
        <f t="shared" si="281"/>
        <v>1169.067044223161</v>
      </c>
      <c r="RX32" s="18">
        <f t="shared" si="281"/>
        <v>1169.067044223161</v>
      </c>
      <c r="RY32" s="18">
        <f t="shared" si="281"/>
        <v>1169.067044223161</v>
      </c>
      <c r="RZ32" s="18">
        <f t="shared" si="281"/>
        <v>1227.5203964343191</v>
      </c>
      <c r="SA32" s="18">
        <f t="shared" si="281"/>
        <v>1227.5203964343191</v>
      </c>
      <c r="SB32" s="18">
        <f t="shared" si="281"/>
        <v>1227.5203964343191</v>
      </c>
      <c r="SC32" s="18">
        <f t="shared" si="281"/>
        <v>1227.5203964343191</v>
      </c>
      <c r="SD32" s="18">
        <f t="shared" si="281"/>
        <v>1227.5203964343191</v>
      </c>
      <c r="SE32" s="18">
        <f t="shared" si="281"/>
        <v>1227.5203964343191</v>
      </c>
      <c r="SF32" s="18">
        <f t="shared" si="281"/>
        <v>1227.5203964343191</v>
      </c>
      <c r="SG32" s="18">
        <f t="shared" si="281"/>
        <v>1227.5203964343191</v>
      </c>
      <c r="SH32" s="18">
        <f t="shared" si="281"/>
        <v>1227.5203964343191</v>
      </c>
      <c r="SI32" s="18">
        <f t="shared" si="281"/>
        <v>1227.5203964343191</v>
      </c>
      <c r="SJ32" s="18">
        <f t="shared" si="281"/>
        <v>1227.5203964343191</v>
      </c>
      <c r="SK32" s="18">
        <f t="shared" si="281"/>
        <v>1227.5203964343191</v>
      </c>
      <c r="SL32" s="18">
        <f t="shared" si="281"/>
        <v>1288.8964162560351</v>
      </c>
      <c r="SM32" s="18">
        <f t="shared" si="281"/>
        <v>1288.8964162560351</v>
      </c>
      <c r="SN32" s="18">
        <f t="shared" si="281"/>
        <v>1288.8964162560351</v>
      </c>
      <c r="SO32" s="18">
        <f t="shared" si="281"/>
        <v>1288.8964162560351</v>
      </c>
      <c r="SP32" s="18">
        <f t="shared" si="281"/>
        <v>1288.8964162560351</v>
      </c>
      <c r="SQ32" s="18">
        <f t="shared" si="281"/>
        <v>1288.8964162560351</v>
      </c>
      <c r="SR32" s="18">
        <f t="shared" si="281"/>
        <v>1288.8964162560351</v>
      </c>
      <c r="SS32" s="18">
        <f t="shared" si="281"/>
        <v>1288.8964162560351</v>
      </c>
      <c r="ST32" s="18">
        <f t="shared" si="281"/>
        <v>1288.8964162560351</v>
      </c>
      <c r="SU32" s="18">
        <f t="shared" si="281"/>
        <v>1288.8964162560351</v>
      </c>
      <c r="SV32" s="18">
        <f t="shared" si="281"/>
        <v>1288.8964162560351</v>
      </c>
      <c r="SW32" s="18">
        <f t="shared" si="281"/>
        <v>1288.8964162560351</v>
      </c>
      <c r="SX32" s="18">
        <f t="shared" si="281"/>
        <v>1353.3412370688368</v>
      </c>
      <c r="SY32" s="18">
        <f t="shared" si="281"/>
        <v>1353.3412370688368</v>
      </c>
      <c r="SZ32" s="18">
        <f t="shared" si="281"/>
        <v>1353.3412370688368</v>
      </c>
      <c r="TA32" s="18">
        <f t="shared" si="281"/>
        <v>1353.3412370688368</v>
      </c>
      <c r="TB32" s="18">
        <f t="shared" si="281"/>
        <v>1353.3412370688368</v>
      </c>
      <c r="TC32" s="18">
        <f t="shared" si="281"/>
        <v>1353.3412370688368</v>
      </c>
      <c r="TD32" s="18">
        <f t="shared" si="281"/>
        <v>1353.3412370688368</v>
      </c>
      <c r="TE32" s="18">
        <f t="shared" si="281"/>
        <v>1353.3412370688368</v>
      </c>
      <c r="TF32" s="18">
        <f t="shared" si="281"/>
        <v>1353.3412370688368</v>
      </c>
      <c r="TG32" s="22">
        <f t="shared" ref="TG32:TU32" si="282">TG28*0.8</f>
        <v>1082.6729896550694</v>
      </c>
      <c r="TH32" s="18">
        <f t="shared" si="282"/>
        <v>1082.6729896550694</v>
      </c>
      <c r="TI32" s="18">
        <f t="shared" si="282"/>
        <v>1082.6729896550694</v>
      </c>
      <c r="TJ32" s="18">
        <f t="shared" si="282"/>
        <v>1136.8066391378231</v>
      </c>
      <c r="TK32" s="18">
        <f t="shared" si="282"/>
        <v>1136.8066391378231</v>
      </c>
      <c r="TL32" s="18">
        <f t="shared" si="282"/>
        <v>1136.8066391378231</v>
      </c>
      <c r="TM32" s="18">
        <f t="shared" si="282"/>
        <v>1136.8066391378231</v>
      </c>
      <c r="TN32" s="18">
        <f t="shared" si="282"/>
        <v>1136.8066391378231</v>
      </c>
      <c r="TO32" s="18">
        <f t="shared" si="282"/>
        <v>1136.8066391378231</v>
      </c>
      <c r="TP32" s="18">
        <f t="shared" si="282"/>
        <v>1136.8066391378231</v>
      </c>
      <c r="TQ32" s="18">
        <f t="shared" si="282"/>
        <v>1136.8066391378231</v>
      </c>
      <c r="TR32" s="18">
        <f t="shared" si="282"/>
        <v>1136.8066391378231</v>
      </c>
      <c r="TS32" s="18">
        <f t="shared" si="282"/>
        <v>1136.8066391378231</v>
      </c>
      <c r="TT32" s="18">
        <f t="shared" si="282"/>
        <v>1136.8066391378231</v>
      </c>
      <c r="TU32" s="18">
        <f t="shared" si="282"/>
        <v>1136.8066391378231</v>
      </c>
      <c r="TV32" s="16"/>
    </row>
    <row r="33" spans="1:919" x14ac:dyDescent="0.3">
      <c r="A33" t="s">
        <v>98</v>
      </c>
      <c r="B33" s="65">
        <v>17</v>
      </c>
      <c r="C33" s="65">
        <v>17</v>
      </c>
      <c r="D33" s="1">
        <v>130589</v>
      </c>
      <c r="F33" s="5">
        <v>41045</v>
      </c>
      <c r="G33" s="5">
        <v>48350</v>
      </c>
      <c r="H33" s="102">
        <f t="shared" ref="H33:H34" si="283">+WS33</f>
        <v>7011.04</v>
      </c>
      <c r="I33" s="78">
        <f t="shared" si="25"/>
        <v>0.64425395707142252</v>
      </c>
      <c r="J33" t="s">
        <v>54</v>
      </c>
      <c r="K33" t="s">
        <v>61</v>
      </c>
      <c r="L33" t="s">
        <v>52</v>
      </c>
      <c r="M33" t="s">
        <v>48</v>
      </c>
      <c r="N33" s="65">
        <v>201109</v>
      </c>
      <c r="O33" t="s">
        <v>49</v>
      </c>
      <c r="P33" s="13">
        <v>1</v>
      </c>
      <c r="Q33" s="5">
        <v>41044</v>
      </c>
      <c r="R33" s="5">
        <v>48350</v>
      </c>
      <c r="S33">
        <v>240</v>
      </c>
      <c r="T33">
        <v>60</v>
      </c>
      <c r="U33">
        <v>10</v>
      </c>
      <c r="V33">
        <v>365</v>
      </c>
      <c r="Y33" s="3">
        <f>AA33*12/D33</f>
        <v>0.64425395707142252</v>
      </c>
      <c r="AA33" s="18">
        <f t="shared" ref="AA33:AA34" si="284">WQ33</f>
        <v>7011.04</v>
      </c>
      <c r="AB33" t="s">
        <v>100</v>
      </c>
      <c r="RX33" s="4">
        <f>10000/12</f>
        <v>833.33333333333337</v>
      </c>
      <c r="RY33" s="27">
        <f t="shared" ref="RY33:SI33" si="285">RX33</f>
        <v>833.33333333333337</v>
      </c>
      <c r="RZ33" s="27">
        <f t="shared" si="285"/>
        <v>833.33333333333337</v>
      </c>
      <c r="SA33" s="27">
        <f t="shared" si="285"/>
        <v>833.33333333333337</v>
      </c>
      <c r="SB33" s="27">
        <f t="shared" si="285"/>
        <v>833.33333333333337</v>
      </c>
      <c r="SC33" s="27">
        <f t="shared" si="285"/>
        <v>833.33333333333337</v>
      </c>
      <c r="SD33" s="27">
        <f t="shared" si="285"/>
        <v>833.33333333333337</v>
      </c>
      <c r="SE33" s="27">
        <f t="shared" si="285"/>
        <v>833.33333333333337</v>
      </c>
      <c r="SF33" s="27">
        <f t="shared" si="285"/>
        <v>833.33333333333337</v>
      </c>
      <c r="SG33" s="27">
        <f t="shared" si="285"/>
        <v>833.33333333333337</v>
      </c>
      <c r="SH33" s="27">
        <f t="shared" si="285"/>
        <v>833.33333333333337</v>
      </c>
      <c r="SI33" s="27">
        <f t="shared" si="285"/>
        <v>833.33333333333337</v>
      </c>
      <c r="SJ33" s="4">
        <v>5454.83</v>
      </c>
      <c r="SK33" s="27">
        <f t="shared" ref="SK33:TH33" si="286">SJ33</f>
        <v>5454.83</v>
      </c>
      <c r="SL33" s="27">
        <f t="shared" si="286"/>
        <v>5454.83</v>
      </c>
      <c r="SM33" s="27">
        <f t="shared" si="286"/>
        <v>5454.83</v>
      </c>
      <c r="SN33" s="27">
        <f t="shared" si="286"/>
        <v>5454.83</v>
      </c>
      <c r="SO33" s="27">
        <f t="shared" si="286"/>
        <v>5454.83</v>
      </c>
      <c r="SP33" s="27">
        <f t="shared" si="286"/>
        <v>5454.83</v>
      </c>
      <c r="SQ33" s="27">
        <f t="shared" si="286"/>
        <v>5454.83</v>
      </c>
      <c r="SR33" s="27">
        <f t="shared" si="286"/>
        <v>5454.83</v>
      </c>
      <c r="SS33" s="27">
        <f t="shared" si="286"/>
        <v>5454.83</v>
      </c>
      <c r="ST33" s="27">
        <f t="shared" si="286"/>
        <v>5454.83</v>
      </c>
      <c r="SU33" s="27">
        <f t="shared" si="286"/>
        <v>5454.83</v>
      </c>
      <c r="SV33" s="27">
        <f t="shared" si="286"/>
        <v>5454.83</v>
      </c>
      <c r="SW33" s="27">
        <f t="shared" si="286"/>
        <v>5454.83</v>
      </c>
      <c r="SX33" s="27">
        <f t="shared" si="286"/>
        <v>5454.83</v>
      </c>
      <c r="SY33" s="27">
        <f t="shared" si="286"/>
        <v>5454.83</v>
      </c>
      <c r="SZ33" s="27">
        <f t="shared" si="286"/>
        <v>5454.83</v>
      </c>
      <c r="TA33" s="27">
        <f t="shared" si="286"/>
        <v>5454.83</v>
      </c>
      <c r="TB33" s="27">
        <f t="shared" si="286"/>
        <v>5454.83</v>
      </c>
      <c r="TC33" s="27">
        <f t="shared" si="286"/>
        <v>5454.83</v>
      </c>
      <c r="TD33" s="27">
        <f t="shared" si="286"/>
        <v>5454.83</v>
      </c>
      <c r="TE33" s="27">
        <f t="shared" si="286"/>
        <v>5454.83</v>
      </c>
      <c r="TF33" s="27">
        <f t="shared" si="286"/>
        <v>5454.83</v>
      </c>
      <c r="TG33" s="38">
        <f t="shared" si="286"/>
        <v>5454.83</v>
      </c>
      <c r="TH33" s="27">
        <f t="shared" si="286"/>
        <v>5454.83</v>
      </c>
      <c r="TI33" s="27">
        <f>6000.32</f>
        <v>6000.32</v>
      </c>
      <c r="TJ33" s="27">
        <f t="shared" ref="TJ33:UO33" si="287">TI33</f>
        <v>6000.32</v>
      </c>
      <c r="TK33" s="27">
        <f t="shared" si="287"/>
        <v>6000.32</v>
      </c>
      <c r="TL33" s="27">
        <f t="shared" si="287"/>
        <v>6000.32</v>
      </c>
      <c r="TM33" s="27">
        <f t="shared" si="287"/>
        <v>6000.32</v>
      </c>
      <c r="TN33" s="27">
        <f t="shared" si="287"/>
        <v>6000.32</v>
      </c>
      <c r="TO33" s="27">
        <f t="shared" si="287"/>
        <v>6000.32</v>
      </c>
      <c r="TP33" s="27">
        <f t="shared" si="287"/>
        <v>6000.32</v>
      </c>
      <c r="TQ33" s="27">
        <f t="shared" si="287"/>
        <v>6000.32</v>
      </c>
      <c r="TR33" s="27">
        <f t="shared" si="287"/>
        <v>6000.32</v>
      </c>
      <c r="TS33" s="27">
        <f t="shared" si="287"/>
        <v>6000.32</v>
      </c>
      <c r="TT33" s="27">
        <f t="shared" si="287"/>
        <v>6000.32</v>
      </c>
      <c r="TU33" s="27">
        <f t="shared" si="287"/>
        <v>6000.32</v>
      </c>
      <c r="TV33" s="27">
        <f t="shared" si="287"/>
        <v>6000.32</v>
      </c>
      <c r="TW33" s="27">
        <f t="shared" si="287"/>
        <v>6000.32</v>
      </c>
      <c r="TX33" s="27">
        <f t="shared" si="287"/>
        <v>6000.32</v>
      </c>
      <c r="TY33" s="27">
        <f t="shared" si="287"/>
        <v>6000.32</v>
      </c>
      <c r="TZ33" s="27">
        <f t="shared" si="287"/>
        <v>6000.32</v>
      </c>
      <c r="UA33" s="27">
        <f t="shared" si="287"/>
        <v>6000.32</v>
      </c>
      <c r="UB33" s="27">
        <f t="shared" si="287"/>
        <v>6000.32</v>
      </c>
      <c r="UC33" s="27">
        <f t="shared" si="287"/>
        <v>6000.32</v>
      </c>
      <c r="UD33" s="27">
        <f t="shared" si="287"/>
        <v>6000.32</v>
      </c>
      <c r="UE33" s="27">
        <f t="shared" si="287"/>
        <v>6000.32</v>
      </c>
      <c r="UF33" s="27">
        <f t="shared" si="287"/>
        <v>6000.32</v>
      </c>
      <c r="UG33" s="27">
        <f t="shared" si="287"/>
        <v>6000.32</v>
      </c>
      <c r="UH33" s="27">
        <f t="shared" si="287"/>
        <v>6000.32</v>
      </c>
      <c r="UI33" s="27">
        <f t="shared" si="287"/>
        <v>6000.32</v>
      </c>
      <c r="UJ33" s="27">
        <f t="shared" si="287"/>
        <v>6000.32</v>
      </c>
      <c r="UK33" s="27">
        <f t="shared" si="287"/>
        <v>6000.32</v>
      </c>
      <c r="UL33" s="27">
        <f t="shared" si="287"/>
        <v>6000.32</v>
      </c>
      <c r="UM33" s="27">
        <f t="shared" si="287"/>
        <v>6000.32</v>
      </c>
      <c r="UN33" s="27">
        <f t="shared" si="287"/>
        <v>6000.32</v>
      </c>
      <c r="UO33" s="27">
        <f t="shared" si="287"/>
        <v>6000.32</v>
      </c>
      <c r="UP33" s="27">
        <f t="shared" ref="UP33:VU33" si="288">UO33</f>
        <v>6000.32</v>
      </c>
      <c r="UQ33" s="27">
        <f t="shared" si="288"/>
        <v>6000.32</v>
      </c>
      <c r="UR33" s="27">
        <f t="shared" si="288"/>
        <v>6000.32</v>
      </c>
      <c r="US33" s="27">
        <f t="shared" si="288"/>
        <v>6000.32</v>
      </c>
      <c r="UT33" s="27">
        <f t="shared" si="288"/>
        <v>6000.32</v>
      </c>
      <c r="UU33" s="27">
        <f t="shared" si="288"/>
        <v>6000.32</v>
      </c>
      <c r="UV33" s="27">
        <f t="shared" si="288"/>
        <v>6000.32</v>
      </c>
      <c r="UW33" s="27">
        <f t="shared" si="288"/>
        <v>6000.32</v>
      </c>
      <c r="UX33" s="27">
        <f t="shared" si="288"/>
        <v>6000.32</v>
      </c>
      <c r="UY33" s="27">
        <f t="shared" si="288"/>
        <v>6000.32</v>
      </c>
      <c r="UZ33" s="27">
        <f t="shared" si="288"/>
        <v>6000.32</v>
      </c>
      <c r="VA33" s="27">
        <f t="shared" si="288"/>
        <v>6000.32</v>
      </c>
      <c r="VB33" s="27">
        <f t="shared" si="288"/>
        <v>6000.32</v>
      </c>
      <c r="VC33" s="27">
        <f t="shared" si="288"/>
        <v>6000.32</v>
      </c>
      <c r="VD33" s="27">
        <f t="shared" si="288"/>
        <v>6000.32</v>
      </c>
      <c r="VE33" s="27">
        <f t="shared" si="288"/>
        <v>6000.32</v>
      </c>
      <c r="VF33" s="27">
        <f t="shared" si="288"/>
        <v>6000.32</v>
      </c>
      <c r="VG33" s="27">
        <f t="shared" si="288"/>
        <v>6000.32</v>
      </c>
      <c r="VH33" s="27">
        <f t="shared" si="288"/>
        <v>6000.32</v>
      </c>
      <c r="VI33" s="27">
        <f t="shared" si="288"/>
        <v>6000.32</v>
      </c>
      <c r="VJ33" s="27">
        <f t="shared" si="288"/>
        <v>6000.32</v>
      </c>
      <c r="VK33" s="27">
        <f t="shared" si="288"/>
        <v>6000.32</v>
      </c>
      <c r="VL33" s="27">
        <f t="shared" si="288"/>
        <v>6000.32</v>
      </c>
      <c r="VM33" s="27">
        <f t="shared" si="288"/>
        <v>6000.32</v>
      </c>
      <c r="VN33" s="4">
        <f t="shared" si="288"/>
        <v>6000.32</v>
      </c>
      <c r="VO33" s="27">
        <f t="shared" si="288"/>
        <v>6000.32</v>
      </c>
      <c r="VP33" s="27">
        <f t="shared" si="288"/>
        <v>6000.32</v>
      </c>
      <c r="VQ33" s="27">
        <f t="shared" si="288"/>
        <v>6000.32</v>
      </c>
      <c r="VR33" s="4">
        <f t="shared" si="288"/>
        <v>6000.32</v>
      </c>
      <c r="VS33" s="27">
        <f t="shared" si="288"/>
        <v>6000.32</v>
      </c>
      <c r="VT33" s="27">
        <f t="shared" si="288"/>
        <v>6000.32</v>
      </c>
      <c r="VU33" s="27">
        <f t="shared" si="288"/>
        <v>6000.32</v>
      </c>
      <c r="VV33" s="27">
        <f t="shared" ref="VV33:WM33" si="289">VU33</f>
        <v>6000.32</v>
      </c>
      <c r="VW33" s="27">
        <f t="shared" si="289"/>
        <v>6000.32</v>
      </c>
      <c r="VX33" s="27">
        <f t="shared" si="289"/>
        <v>6000.32</v>
      </c>
      <c r="VY33" s="27">
        <f t="shared" si="289"/>
        <v>6000.32</v>
      </c>
      <c r="VZ33" s="27">
        <f t="shared" si="289"/>
        <v>6000.32</v>
      </c>
      <c r="WA33" s="4">
        <f t="shared" si="289"/>
        <v>6000.32</v>
      </c>
      <c r="WB33" s="51">
        <f t="shared" si="289"/>
        <v>6000.32</v>
      </c>
      <c r="WC33" s="27">
        <f t="shared" si="289"/>
        <v>6000.32</v>
      </c>
      <c r="WD33" s="27">
        <f t="shared" si="289"/>
        <v>6000.32</v>
      </c>
      <c r="WE33" s="27">
        <f t="shared" si="289"/>
        <v>6000.32</v>
      </c>
      <c r="WF33" s="27">
        <f t="shared" si="289"/>
        <v>6000.32</v>
      </c>
      <c r="WG33" s="27">
        <f t="shared" si="289"/>
        <v>6000.32</v>
      </c>
      <c r="WH33" s="27">
        <f t="shared" si="289"/>
        <v>6000.32</v>
      </c>
      <c r="WI33" s="38">
        <f t="shared" si="289"/>
        <v>6000.32</v>
      </c>
      <c r="WJ33" s="27">
        <f t="shared" si="289"/>
        <v>6000.32</v>
      </c>
      <c r="WK33" s="27">
        <f t="shared" si="289"/>
        <v>6000.32</v>
      </c>
      <c r="WL33" s="27">
        <f t="shared" si="289"/>
        <v>6000.32</v>
      </c>
      <c r="WM33" s="27">
        <f t="shared" si="289"/>
        <v>6000.32</v>
      </c>
      <c r="WN33" s="27">
        <v>7011.04</v>
      </c>
      <c r="WO33" s="27">
        <f t="shared" ref="WO33:XT33" si="290">WN33</f>
        <v>7011.04</v>
      </c>
      <c r="WP33" s="27">
        <f t="shared" si="290"/>
        <v>7011.04</v>
      </c>
      <c r="WQ33" s="27">
        <f t="shared" si="290"/>
        <v>7011.04</v>
      </c>
      <c r="WR33" s="27">
        <f t="shared" si="290"/>
        <v>7011.04</v>
      </c>
      <c r="WS33" s="27">
        <f t="shared" si="290"/>
        <v>7011.04</v>
      </c>
      <c r="WT33" s="27">
        <f t="shared" si="290"/>
        <v>7011.04</v>
      </c>
      <c r="WU33" s="27">
        <f t="shared" si="290"/>
        <v>7011.04</v>
      </c>
      <c r="WV33" s="27">
        <f t="shared" si="290"/>
        <v>7011.04</v>
      </c>
      <c r="WW33" s="27">
        <f t="shared" si="290"/>
        <v>7011.04</v>
      </c>
      <c r="WX33" s="27">
        <f t="shared" si="290"/>
        <v>7011.04</v>
      </c>
      <c r="WY33" s="27">
        <f t="shared" si="290"/>
        <v>7011.04</v>
      </c>
      <c r="WZ33" s="27">
        <f t="shared" si="290"/>
        <v>7011.04</v>
      </c>
      <c r="XA33" s="27">
        <f t="shared" si="290"/>
        <v>7011.04</v>
      </c>
      <c r="XB33" s="27">
        <f t="shared" si="290"/>
        <v>7011.04</v>
      </c>
      <c r="XC33" s="27">
        <f t="shared" si="290"/>
        <v>7011.04</v>
      </c>
      <c r="XD33" s="27">
        <f t="shared" si="290"/>
        <v>7011.04</v>
      </c>
      <c r="XE33" s="27">
        <f t="shared" si="290"/>
        <v>7011.04</v>
      </c>
      <c r="XF33" s="27">
        <f t="shared" si="290"/>
        <v>7011.04</v>
      </c>
      <c r="XG33" s="27">
        <f t="shared" si="290"/>
        <v>7011.04</v>
      </c>
      <c r="XH33" s="27">
        <f t="shared" si="290"/>
        <v>7011.04</v>
      </c>
      <c r="XI33" s="27">
        <f t="shared" si="290"/>
        <v>7011.04</v>
      </c>
      <c r="XJ33" s="27">
        <f t="shared" si="290"/>
        <v>7011.04</v>
      </c>
      <c r="XK33" s="27">
        <f t="shared" si="290"/>
        <v>7011.04</v>
      </c>
      <c r="XL33" s="27">
        <f t="shared" si="290"/>
        <v>7011.04</v>
      </c>
      <c r="XM33" s="27">
        <f t="shared" si="290"/>
        <v>7011.04</v>
      </c>
      <c r="XN33" s="27">
        <f t="shared" si="290"/>
        <v>7011.04</v>
      </c>
      <c r="XO33" s="27">
        <f t="shared" si="290"/>
        <v>7011.04</v>
      </c>
      <c r="XP33" s="27">
        <f t="shared" si="290"/>
        <v>7011.04</v>
      </c>
      <c r="XQ33" s="27">
        <f t="shared" si="290"/>
        <v>7011.04</v>
      </c>
      <c r="XR33" s="27">
        <f t="shared" si="290"/>
        <v>7011.04</v>
      </c>
      <c r="XS33" s="27">
        <f t="shared" si="290"/>
        <v>7011.04</v>
      </c>
      <c r="XT33" s="27">
        <f t="shared" si="290"/>
        <v>7011.04</v>
      </c>
      <c r="XU33" s="27">
        <f t="shared" ref="XU33:YU33" si="291">XT33</f>
        <v>7011.04</v>
      </c>
      <c r="XV33" s="27">
        <f t="shared" si="291"/>
        <v>7011.04</v>
      </c>
      <c r="XW33" s="27">
        <f t="shared" si="291"/>
        <v>7011.04</v>
      </c>
      <c r="XX33" s="27">
        <f t="shared" si="291"/>
        <v>7011.04</v>
      </c>
      <c r="XY33" s="27">
        <f t="shared" si="291"/>
        <v>7011.04</v>
      </c>
      <c r="XZ33" s="27">
        <f t="shared" si="291"/>
        <v>7011.04</v>
      </c>
      <c r="YA33" s="27">
        <f t="shared" si="291"/>
        <v>7011.04</v>
      </c>
      <c r="YB33" s="27">
        <f t="shared" si="291"/>
        <v>7011.04</v>
      </c>
      <c r="YC33" s="27">
        <f t="shared" si="291"/>
        <v>7011.04</v>
      </c>
      <c r="YD33" s="27">
        <f t="shared" si="291"/>
        <v>7011.04</v>
      </c>
      <c r="YE33" s="27">
        <f t="shared" si="291"/>
        <v>7011.04</v>
      </c>
      <c r="YF33" s="27">
        <f t="shared" si="291"/>
        <v>7011.04</v>
      </c>
      <c r="YG33" s="27">
        <f t="shared" si="291"/>
        <v>7011.04</v>
      </c>
      <c r="YH33" s="27">
        <f t="shared" si="291"/>
        <v>7011.04</v>
      </c>
      <c r="YI33" s="27">
        <f t="shared" si="291"/>
        <v>7011.04</v>
      </c>
      <c r="YJ33" s="27">
        <f t="shared" si="291"/>
        <v>7011.04</v>
      </c>
      <c r="YK33" s="27">
        <f t="shared" si="291"/>
        <v>7011.04</v>
      </c>
      <c r="YL33" s="27">
        <f t="shared" si="291"/>
        <v>7011.04</v>
      </c>
      <c r="YM33" s="27">
        <f t="shared" si="291"/>
        <v>7011.04</v>
      </c>
      <c r="YN33" s="27">
        <f t="shared" si="291"/>
        <v>7011.04</v>
      </c>
      <c r="YO33" s="27">
        <f t="shared" si="291"/>
        <v>7011.04</v>
      </c>
      <c r="YP33" s="27">
        <f t="shared" si="291"/>
        <v>7011.04</v>
      </c>
      <c r="YQ33" s="27">
        <f t="shared" si="291"/>
        <v>7011.04</v>
      </c>
      <c r="YR33" s="27">
        <f t="shared" si="291"/>
        <v>7011.04</v>
      </c>
      <c r="YS33" s="27">
        <f t="shared" si="291"/>
        <v>7011.04</v>
      </c>
      <c r="YT33" s="27">
        <f t="shared" si="291"/>
        <v>7011.04</v>
      </c>
      <c r="YU33" s="27">
        <f t="shared" si="291"/>
        <v>7011.04</v>
      </c>
      <c r="YV33" s="27">
        <f>YU33*1.09</f>
        <v>7642.0336000000007</v>
      </c>
      <c r="YW33" s="27">
        <f t="shared" ref="YW33:AAB33" si="292">YV33</f>
        <v>7642.0336000000007</v>
      </c>
      <c r="YX33" s="27">
        <f t="shared" si="292"/>
        <v>7642.0336000000007</v>
      </c>
      <c r="YY33" s="27">
        <f t="shared" si="292"/>
        <v>7642.0336000000007</v>
      </c>
      <c r="YZ33" s="27">
        <f t="shared" si="292"/>
        <v>7642.0336000000007</v>
      </c>
      <c r="ZA33" s="27">
        <f t="shared" si="292"/>
        <v>7642.0336000000007</v>
      </c>
      <c r="ZB33" s="27">
        <f t="shared" si="292"/>
        <v>7642.0336000000007</v>
      </c>
      <c r="ZC33" s="27">
        <f t="shared" si="292"/>
        <v>7642.0336000000007</v>
      </c>
      <c r="ZD33" s="27">
        <f t="shared" si="292"/>
        <v>7642.0336000000007</v>
      </c>
      <c r="ZE33" s="27">
        <f t="shared" si="292"/>
        <v>7642.0336000000007</v>
      </c>
      <c r="ZF33" s="27">
        <f t="shared" si="292"/>
        <v>7642.0336000000007</v>
      </c>
      <c r="ZG33" s="27">
        <f t="shared" si="292"/>
        <v>7642.0336000000007</v>
      </c>
      <c r="ZH33" s="27">
        <f t="shared" si="292"/>
        <v>7642.0336000000007</v>
      </c>
      <c r="ZI33" s="27">
        <f t="shared" si="292"/>
        <v>7642.0336000000007</v>
      </c>
      <c r="ZJ33" s="27">
        <f t="shared" si="292"/>
        <v>7642.0336000000007</v>
      </c>
      <c r="ZK33" s="27">
        <f t="shared" si="292"/>
        <v>7642.0336000000007</v>
      </c>
      <c r="ZL33" s="27">
        <f t="shared" si="292"/>
        <v>7642.0336000000007</v>
      </c>
      <c r="ZM33" s="27">
        <f t="shared" si="292"/>
        <v>7642.0336000000007</v>
      </c>
      <c r="ZN33" s="27">
        <f t="shared" si="292"/>
        <v>7642.0336000000007</v>
      </c>
      <c r="ZO33" s="27">
        <f t="shared" si="292"/>
        <v>7642.0336000000007</v>
      </c>
      <c r="ZP33" s="27">
        <f t="shared" si="292"/>
        <v>7642.0336000000007</v>
      </c>
      <c r="ZQ33" s="27">
        <f t="shared" si="292"/>
        <v>7642.0336000000007</v>
      </c>
      <c r="ZR33" s="27">
        <f t="shared" si="292"/>
        <v>7642.0336000000007</v>
      </c>
      <c r="ZS33" s="27">
        <f t="shared" si="292"/>
        <v>7642.0336000000007</v>
      </c>
      <c r="ZT33" s="27">
        <f t="shared" si="292"/>
        <v>7642.0336000000007</v>
      </c>
      <c r="ZU33" s="27">
        <f t="shared" si="292"/>
        <v>7642.0336000000007</v>
      </c>
      <c r="ZV33" s="27">
        <f t="shared" si="292"/>
        <v>7642.0336000000007</v>
      </c>
      <c r="ZW33" s="27">
        <f t="shared" si="292"/>
        <v>7642.0336000000007</v>
      </c>
      <c r="ZX33" s="27">
        <f t="shared" si="292"/>
        <v>7642.0336000000007</v>
      </c>
      <c r="ZY33" s="27">
        <f t="shared" si="292"/>
        <v>7642.0336000000007</v>
      </c>
      <c r="ZZ33" s="27">
        <f t="shared" si="292"/>
        <v>7642.0336000000007</v>
      </c>
      <c r="AAA33" s="27">
        <f t="shared" si="292"/>
        <v>7642.0336000000007</v>
      </c>
      <c r="AAB33" s="27">
        <f t="shared" si="292"/>
        <v>7642.0336000000007</v>
      </c>
      <c r="AAC33" s="27">
        <f t="shared" ref="AAC33:ABC33" si="293">AAB33</f>
        <v>7642.0336000000007</v>
      </c>
      <c r="AAD33" s="27">
        <f t="shared" si="293"/>
        <v>7642.0336000000007</v>
      </c>
      <c r="AAE33" s="27">
        <f t="shared" si="293"/>
        <v>7642.0336000000007</v>
      </c>
      <c r="AAF33" s="27">
        <f t="shared" si="293"/>
        <v>7642.0336000000007</v>
      </c>
      <c r="AAG33" s="27">
        <f t="shared" si="293"/>
        <v>7642.0336000000007</v>
      </c>
      <c r="AAH33" s="27">
        <f t="shared" si="293"/>
        <v>7642.0336000000007</v>
      </c>
      <c r="AAI33" s="27">
        <f t="shared" si="293"/>
        <v>7642.0336000000007</v>
      </c>
      <c r="AAJ33" s="27">
        <f t="shared" si="293"/>
        <v>7642.0336000000007</v>
      </c>
      <c r="AAK33" s="27">
        <f t="shared" si="293"/>
        <v>7642.0336000000007</v>
      </c>
      <c r="AAL33" s="27">
        <f t="shared" si="293"/>
        <v>7642.0336000000007</v>
      </c>
      <c r="AAM33" s="27">
        <f t="shared" si="293"/>
        <v>7642.0336000000007</v>
      </c>
      <c r="AAN33" s="27">
        <f t="shared" si="293"/>
        <v>7642.0336000000007</v>
      </c>
      <c r="AAO33" s="27">
        <f t="shared" si="293"/>
        <v>7642.0336000000007</v>
      </c>
      <c r="AAP33" s="27">
        <f t="shared" si="293"/>
        <v>7642.0336000000007</v>
      </c>
      <c r="AAQ33" s="27">
        <f t="shared" si="293"/>
        <v>7642.0336000000007</v>
      </c>
      <c r="AAR33" s="27">
        <f t="shared" si="293"/>
        <v>7642.0336000000007</v>
      </c>
      <c r="AAS33" s="27">
        <f t="shared" si="293"/>
        <v>7642.0336000000007</v>
      </c>
      <c r="AAT33" s="27">
        <f t="shared" si="293"/>
        <v>7642.0336000000007</v>
      </c>
      <c r="AAU33" s="27">
        <f t="shared" si="293"/>
        <v>7642.0336000000007</v>
      </c>
      <c r="AAV33" s="27">
        <f t="shared" si="293"/>
        <v>7642.0336000000007</v>
      </c>
      <c r="AAW33" s="27">
        <f t="shared" si="293"/>
        <v>7642.0336000000007</v>
      </c>
      <c r="AAX33" s="27">
        <f t="shared" si="293"/>
        <v>7642.0336000000007</v>
      </c>
      <c r="AAY33" s="27">
        <f t="shared" si="293"/>
        <v>7642.0336000000007</v>
      </c>
      <c r="AAZ33" s="27">
        <f t="shared" si="293"/>
        <v>7642.0336000000007</v>
      </c>
      <c r="ABA33" s="27">
        <f t="shared" si="293"/>
        <v>7642.0336000000007</v>
      </c>
      <c r="ABB33" s="27">
        <f t="shared" si="293"/>
        <v>7642.0336000000007</v>
      </c>
      <c r="ABC33" s="27">
        <f t="shared" si="293"/>
        <v>7642.0336000000007</v>
      </c>
    </row>
    <row r="34" spans="1:919" x14ac:dyDescent="0.3">
      <c r="A34" t="s">
        <v>73</v>
      </c>
      <c r="B34" s="65" t="s">
        <v>77</v>
      </c>
      <c r="C34" s="65" t="s">
        <v>75</v>
      </c>
      <c r="D34" s="6">
        <f>D32</f>
        <v>105254.5</v>
      </c>
      <c r="F34" s="5">
        <v>44562</v>
      </c>
      <c r="G34" s="5">
        <v>50040</v>
      </c>
      <c r="H34" s="102">
        <f t="shared" si="283"/>
        <v>22448.21</v>
      </c>
      <c r="I34" s="78">
        <f t="shared" si="25"/>
        <v>2.5593064429549326</v>
      </c>
      <c r="J34" t="s">
        <v>60</v>
      </c>
      <c r="K34" t="s">
        <v>61</v>
      </c>
      <c r="L34" t="s">
        <v>70</v>
      </c>
      <c r="M34" t="s">
        <v>55</v>
      </c>
      <c r="N34" s="65" t="s">
        <v>76</v>
      </c>
      <c r="O34" t="s">
        <v>64</v>
      </c>
      <c r="P34" s="13">
        <v>1</v>
      </c>
      <c r="Q34" s="5">
        <f>F34</f>
        <v>44562</v>
      </c>
      <c r="R34" s="5">
        <f>G34</f>
        <v>50040</v>
      </c>
      <c r="S34">
        <v>84</v>
      </c>
      <c r="T34">
        <v>180</v>
      </c>
      <c r="U34">
        <v>0</v>
      </c>
      <c r="V34">
        <v>365</v>
      </c>
      <c r="Y34" s="3">
        <f>AA34*12/D34</f>
        <v>2.559306442954933</v>
      </c>
      <c r="AA34" s="18">
        <f t="shared" si="284"/>
        <v>22448.21</v>
      </c>
      <c r="AB34" s="13">
        <v>0.05</v>
      </c>
      <c r="AC34" t="s">
        <v>50</v>
      </c>
      <c r="SF34" s="18"/>
      <c r="WB34" s="55"/>
      <c r="WJ34" s="19">
        <v>22448.21</v>
      </c>
      <c r="WK34" s="18">
        <f t="shared" ref="WK34:WU34" si="294">WJ34</f>
        <v>22448.21</v>
      </c>
      <c r="WL34" s="18">
        <f t="shared" si="294"/>
        <v>22448.21</v>
      </c>
      <c r="WM34" s="18">
        <f t="shared" si="294"/>
        <v>22448.21</v>
      </c>
      <c r="WN34" s="18">
        <f t="shared" si="294"/>
        <v>22448.21</v>
      </c>
      <c r="WO34" s="18">
        <f t="shared" si="294"/>
        <v>22448.21</v>
      </c>
      <c r="WP34" s="18">
        <f t="shared" si="294"/>
        <v>22448.21</v>
      </c>
      <c r="WQ34" s="18">
        <f t="shared" si="294"/>
        <v>22448.21</v>
      </c>
      <c r="WR34" s="18">
        <f t="shared" si="294"/>
        <v>22448.21</v>
      </c>
      <c r="WS34" s="18">
        <f t="shared" si="294"/>
        <v>22448.21</v>
      </c>
      <c r="WT34" s="18">
        <f t="shared" si="294"/>
        <v>22448.21</v>
      </c>
      <c r="WU34" s="18">
        <f t="shared" si="294"/>
        <v>22448.21</v>
      </c>
      <c r="WV34" s="18">
        <f>WU34*1.05</f>
        <v>23570.620500000001</v>
      </c>
      <c r="WW34" s="18">
        <f t="shared" ref="WW34:XG34" si="295">WV34</f>
        <v>23570.620500000001</v>
      </c>
      <c r="WX34" s="18">
        <f t="shared" si="295"/>
        <v>23570.620500000001</v>
      </c>
      <c r="WY34" s="18">
        <f t="shared" si="295"/>
        <v>23570.620500000001</v>
      </c>
      <c r="WZ34" s="18">
        <f t="shared" si="295"/>
        <v>23570.620500000001</v>
      </c>
      <c r="XA34" s="18">
        <f t="shared" si="295"/>
        <v>23570.620500000001</v>
      </c>
      <c r="XB34" s="18">
        <f t="shared" si="295"/>
        <v>23570.620500000001</v>
      </c>
      <c r="XC34" s="18">
        <f t="shared" si="295"/>
        <v>23570.620500000001</v>
      </c>
      <c r="XD34" s="18">
        <f t="shared" si="295"/>
        <v>23570.620500000001</v>
      </c>
      <c r="XE34" s="18">
        <f t="shared" si="295"/>
        <v>23570.620500000001</v>
      </c>
      <c r="XF34" s="18">
        <f t="shared" si="295"/>
        <v>23570.620500000001</v>
      </c>
      <c r="XG34" s="18">
        <f t="shared" si="295"/>
        <v>23570.620500000001</v>
      </c>
      <c r="XH34" s="18">
        <f>XG34*1.05</f>
        <v>24749.151525000001</v>
      </c>
      <c r="XI34" s="18">
        <f t="shared" ref="XI34:XS34" si="296">XH34</f>
        <v>24749.151525000001</v>
      </c>
      <c r="XJ34" s="18">
        <f t="shared" si="296"/>
        <v>24749.151525000001</v>
      </c>
      <c r="XK34" s="18">
        <f t="shared" si="296"/>
        <v>24749.151525000001</v>
      </c>
      <c r="XL34" s="18">
        <f t="shared" si="296"/>
        <v>24749.151525000001</v>
      </c>
      <c r="XM34" s="18">
        <f t="shared" si="296"/>
        <v>24749.151525000001</v>
      </c>
      <c r="XN34" s="18">
        <f t="shared" si="296"/>
        <v>24749.151525000001</v>
      </c>
      <c r="XO34" s="18">
        <f t="shared" si="296"/>
        <v>24749.151525000001</v>
      </c>
      <c r="XP34" s="18">
        <f t="shared" si="296"/>
        <v>24749.151525000001</v>
      </c>
      <c r="XQ34" s="18">
        <f t="shared" si="296"/>
        <v>24749.151525000001</v>
      </c>
      <c r="XR34" s="18">
        <f t="shared" si="296"/>
        <v>24749.151525000001</v>
      </c>
      <c r="XS34" s="18">
        <f t="shared" si="296"/>
        <v>24749.151525000001</v>
      </c>
      <c r="XT34" s="18">
        <f>XS34*1.05</f>
        <v>25986.609101250004</v>
      </c>
      <c r="XU34" s="18">
        <f t="shared" ref="XU34:YE34" si="297">XT34</f>
        <v>25986.609101250004</v>
      </c>
      <c r="XV34" s="18">
        <f t="shared" si="297"/>
        <v>25986.609101250004</v>
      </c>
      <c r="XW34" s="18">
        <f t="shared" si="297"/>
        <v>25986.609101250004</v>
      </c>
      <c r="XX34" s="18">
        <f t="shared" si="297"/>
        <v>25986.609101250004</v>
      </c>
      <c r="XY34" s="18">
        <f t="shared" si="297"/>
        <v>25986.609101250004</v>
      </c>
      <c r="XZ34" s="18">
        <f t="shared" si="297"/>
        <v>25986.609101250004</v>
      </c>
      <c r="YA34" s="18">
        <f t="shared" si="297"/>
        <v>25986.609101250004</v>
      </c>
      <c r="YB34" s="18">
        <f t="shared" si="297"/>
        <v>25986.609101250004</v>
      </c>
      <c r="YC34" s="18">
        <f t="shared" si="297"/>
        <v>25986.609101250004</v>
      </c>
      <c r="YD34" s="18">
        <f t="shared" si="297"/>
        <v>25986.609101250004</v>
      </c>
      <c r="YE34" s="18">
        <f t="shared" si="297"/>
        <v>25986.609101250004</v>
      </c>
      <c r="YF34" s="18">
        <f>YE34*1.05</f>
        <v>27285.939556312504</v>
      </c>
      <c r="YG34" s="18">
        <f t="shared" ref="YG34:YQ34" si="298">YF34</f>
        <v>27285.939556312504</v>
      </c>
      <c r="YH34" s="18">
        <f t="shared" si="298"/>
        <v>27285.939556312504</v>
      </c>
      <c r="YI34" s="18">
        <f t="shared" si="298"/>
        <v>27285.939556312504</v>
      </c>
      <c r="YJ34" s="18">
        <f t="shared" si="298"/>
        <v>27285.939556312504</v>
      </c>
      <c r="YK34" s="18">
        <f t="shared" si="298"/>
        <v>27285.939556312504</v>
      </c>
      <c r="YL34" s="18">
        <f t="shared" si="298"/>
        <v>27285.939556312504</v>
      </c>
      <c r="YM34" s="18">
        <f t="shared" si="298"/>
        <v>27285.939556312504</v>
      </c>
      <c r="YN34" s="18">
        <f t="shared" si="298"/>
        <v>27285.939556312504</v>
      </c>
      <c r="YO34" s="18">
        <f t="shared" si="298"/>
        <v>27285.939556312504</v>
      </c>
      <c r="YP34" s="18">
        <f t="shared" si="298"/>
        <v>27285.939556312504</v>
      </c>
      <c r="YQ34" s="18">
        <f t="shared" si="298"/>
        <v>27285.939556312504</v>
      </c>
      <c r="YR34" s="18">
        <f>YQ34*1.05</f>
        <v>28650.236534128129</v>
      </c>
      <c r="YS34" s="18">
        <f t="shared" ref="YS34:ZC34" si="299">YR34</f>
        <v>28650.236534128129</v>
      </c>
      <c r="YT34" s="18">
        <f t="shared" si="299"/>
        <v>28650.236534128129</v>
      </c>
      <c r="YU34" s="18">
        <f t="shared" si="299"/>
        <v>28650.236534128129</v>
      </c>
      <c r="YV34" s="18">
        <f t="shared" si="299"/>
        <v>28650.236534128129</v>
      </c>
      <c r="YW34" s="18">
        <f t="shared" si="299"/>
        <v>28650.236534128129</v>
      </c>
      <c r="YX34" s="18">
        <f t="shared" si="299"/>
        <v>28650.236534128129</v>
      </c>
      <c r="YY34" s="18">
        <f t="shared" si="299"/>
        <v>28650.236534128129</v>
      </c>
      <c r="YZ34" s="18">
        <f t="shared" si="299"/>
        <v>28650.236534128129</v>
      </c>
      <c r="ZA34" s="18">
        <f t="shared" si="299"/>
        <v>28650.236534128129</v>
      </c>
      <c r="ZB34" s="18">
        <f t="shared" si="299"/>
        <v>28650.236534128129</v>
      </c>
      <c r="ZC34" s="18">
        <f t="shared" si="299"/>
        <v>28650.236534128129</v>
      </c>
      <c r="ZD34" s="18">
        <f>ZC34*1.05</f>
        <v>30082.748360834536</v>
      </c>
      <c r="ZE34" s="18">
        <f t="shared" ref="ZE34:ZO34" si="300">ZD34</f>
        <v>30082.748360834536</v>
      </c>
      <c r="ZF34" s="18">
        <f t="shared" si="300"/>
        <v>30082.748360834536</v>
      </c>
      <c r="ZG34" s="18">
        <f t="shared" si="300"/>
        <v>30082.748360834536</v>
      </c>
      <c r="ZH34" s="18">
        <f t="shared" si="300"/>
        <v>30082.748360834536</v>
      </c>
      <c r="ZI34" s="18">
        <f t="shared" si="300"/>
        <v>30082.748360834536</v>
      </c>
      <c r="ZJ34" s="18">
        <f t="shared" si="300"/>
        <v>30082.748360834536</v>
      </c>
      <c r="ZK34" s="18">
        <f t="shared" si="300"/>
        <v>30082.748360834536</v>
      </c>
      <c r="ZL34" s="18">
        <f t="shared" si="300"/>
        <v>30082.748360834536</v>
      </c>
      <c r="ZM34" s="18">
        <f t="shared" si="300"/>
        <v>30082.748360834536</v>
      </c>
      <c r="ZN34" s="18">
        <f t="shared" si="300"/>
        <v>30082.748360834536</v>
      </c>
      <c r="ZO34" s="18">
        <f t="shared" si="300"/>
        <v>30082.748360834536</v>
      </c>
      <c r="ZP34" s="18">
        <f>ZO34*1.05</f>
        <v>31586.885778876265</v>
      </c>
      <c r="ZQ34" s="18">
        <f t="shared" ref="ZQ34:AAA34" si="301">ZP34</f>
        <v>31586.885778876265</v>
      </c>
      <c r="ZR34" s="18">
        <f t="shared" si="301"/>
        <v>31586.885778876265</v>
      </c>
      <c r="ZS34" s="18">
        <f t="shared" si="301"/>
        <v>31586.885778876265</v>
      </c>
      <c r="ZT34" s="18">
        <f t="shared" si="301"/>
        <v>31586.885778876265</v>
      </c>
      <c r="ZU34" s="18">
        <f t="shared" si="301"/>
        <v>31586.885778876265</v>
      </c>
      <c r="ZV34" s="18">
        <f t="shared" si="301"/>
        <v>31586.885778876265</v>
      </c>
      <c r="ZW34" s="18">
        <f t="shared" si="301"/>
        <v>31586.885778876265</v>
      </c>
      <c r="ZX34" s="18">
        <f t="shared" si="301"/>
        <v>31586.885778876265</v>
      </c>
      <c r="ZY34" s="18">
        <f t="shared" si="301"/>
        <v>31586.885778876265</v>
      </c>
      <c r="ZZ34" s="18">
        <f t="shared" si="301"/>
        <v>31586.885778876265</v>
      </c>
      <c r="AAA34" s="18">
        <f t="shared" si="301"/>
        <v>31586.885778876265</v>
      </c>
      <c r="AAB34" s="18">
        <f>AAA34*1.05</f>
        <v>33166.230067820077</v>
      </c>
      <c r="AAC34" s="18">
        <f t="shared" ref="AAC34:AAM34" si="302">AAB34</f>
        <v>33166.230067820077</v>
      </c>
      <c r="AAD34" s="18">
        <f t="shared" si="302"/>
        <v>33166.230067820077</v>
      </c>
      <c r="AAE34" s="18">
        <f t="shared" si="302"/>
        <v>33166.230067820077</v>
      </c>
      <c r="AAF34" s="18">
        <f t="shared" si="302"/>
        <v>33166.230067820077</v>
      </c>
      <c r="AAG34" s="18">
        <f t="shared" si="302"/>
        <v>33166.230067820077</v>
      </c>
      <c r="AAH34" s="18">
        <f t="shared" si="302"/>
        <v>33166.230067820077</v>
      </c>
      <c r="AAI34" s="18">
        <f t="shared" si="302"/>
        <v>33166.230067820077</v>
      </c>
      <c r="AAJ34" s="18">
        <f t="shared" si="302"/>
        <v>33166.230067820077</v>
      </c>
      <c r="AAK34" s="18">
        <f t="shared" si="302"/>
        <v>33166.230067820077</v>
      </c>
      <c r="AAL34" s="18">
        <f t="shared" si="302"/>
        <v>33166.230067820077</v>
      </c>
      <c r="AAM34" s="18">
        <f t="shared" si="302"/>
        <v>33166.230067820077</v>
      </c>
      <c r="AAN34" s="18">
        <f>AAM34*1.05</f>
        <v>34824.541571211084</v>
      </c>
      <c r="AAO34" s="18">
        <f t="shared" ref="AAO34:AAY34" si="303">AAN34</f>
        <v>34824.541571211084</v>
      </c>
      <c r="AAP34" s="18">
        <f t="shared" si="303"/>
        <v>34824.541571211084</v>
      </c>
      <c r="AAQ34" s="18">
        <f t="shared" si="303"/>
        <v>34824.541571211084</v>
      </c>
      <c r="AAR34" s="18">
        <f t="shared" si="303"/>
        <v>34824.541571211084</v>
      </c>
      <c r="AAS34" s="18">
        <f t="shared" si="303"/>
        <v>34824.541571211084</v>
      </c>
      <c r="AAT34" s="18">
        <f t="shared" si="303"/>
        <v>34824.541571211084</v>
      </c>
      <c r="AAU34" s="18">
        <f t="shared" si="303"/>
        <v>34824.541571211084</v>
      </c>
      <c r="AAV34" s="18">
        <f t="shared" si="303"/>
        <v>34824.541571211084</v>
      </c>
      <c r="AAW34" s="18">
        <f t="shared" si="303"/>
        <v>34824.541571211084</v>
      </c>
      <c r="AAX34" s="18">
        <f t="shared" si="303"/>
        <v>34824.541571211084</v>
      </c>
      <c r="AAY34" s="18">
        <f t="shared" si="303"/>
        <v>34824.541571211084</v>
      </c>
      <c r="AAZ34" s="18">
        <f>AAY34*1.05</f>
        <v>36565.768649771642</v>
      </c>
      <c r="ABA34" s="18">
        <f t="shared" ref="ABA34:ABK34" si="304">AAZ34</f>
        <v>36565.768649771642</v>
      </c>
      <c r="ABB34" s="18">
        <f t="shared" si="304"/>
        <v>36565.768649771642</v>
      </c>
      <c r="ABC34" s="18">
        <f t="shared" si="304"/>
        <v>36565.768649771642</v>
      </c>
      <c r="ABD34" s="18">
        <f t="shared" si="304"/>
        <v>36565.768649771642</v>
      </c>
      <c r="ABE34" s="18">
        <f t="shared" si="304"/>
        <v>36565.768649771642</v>
      </c>
      <c r="ABF34" s="18">
        <f t="shared" si="304"/>
        <v>36565.768649771642</v>
      </c>
      <c r="ABG34" s="18">
        <f t="shared" si="304"/>
        <v>36565.768649771642</v>
      </c>
      <c r="ABH34" s="18">
        <f t="shared" si="304"/>
        <v>36565.768649771642</v>
      </c>
      <c r="ABI34" s="18">
        <f t="shared" si="304"/>
        <v>36565.768649771642</v>
      </c>
      <c r="ABJ34" s="18">
        <f t="shared" si="304"/>
        <v>36565.768649771642</v>
      </c>
      <c r="ABK34" s="18">
        <f t="shared" si="304"/>
        <v>36565.768649771642</v>
      </c>
      <c r="ABL34" s="18">
        <f>ABK34*1.05</f>
        <v>38394.057082260224</v>
      </c>
      <c r="ABM34" s="18">
        <f t="shared" ref="ABM34:ABW34" si="305">ABL34</f>
        <v>38394.057082260224</v>
      </c>
      <c r="ABN34" s="18">
        <f t="shared" si="305"/>
        <v>38394.057082260224</v>
      </c>
      <c r="ABO34" s="18">
        <f t="shared" si="305"/>
        <v>38394.057082260224</v>
      </c>
      <c r="ABP34" s="18">
        <f t="shared" si="305"/>
        <v>38394.057082260224</v>
      </c>
      <c r="ABQ34" s="18">
        <f t="shared" si="305"/>
        <v>38394.057082260224</v>
      </c>
      <c r="ABR34" s="18">
        <f t="shared" si="305"/>
        <v>38394.057082260224</v>
      </c>
      <c r="ABS34" s="18">
        <f t="shared" si="305"/>
        <v>38394.057082260224</v>
      </c>
      <c r="ABT34" s="18">
        <f t="shared" si="305"/>
        <v>38394.057082260224</v>
      </c>
      <c r="ABU34" s="18">
        <f t="shared" si="305"/>
        <v>38394.057082260224</v>
      </c>
      <c r="ABV34" s="18">
        <f t="shared" si="305"/>
        <v>38394.057082260224</v>
      </c>
      <c r="ABW34" s="18">
        <f t="shared" si="305"/>
        <v>38394.057082260224</v>
      </c>
      <c r="ABX34" s="18">
        <f>ABW34*1.05</f>
        <v>40313.759936373237</v>
      </c>
      <c r="ABY34" s="18">
        <f t="shared" ref="ABY34:ACI34" si="306">ABX34</f>
        <v>40313.759936373237</v>
      </c>
      <c r="ABZ34" s="18">
        <f t="shared" si="306"/>
        <v>40313.759936373237</v>
      </c>
      <c r="ACA34" s="18">
        <f t="shared" si="306"/>
        <v>40313.759936373237</v>
      </c>
      <c r="ACB34" s="18">
        <f t="shared" si="306"/>
        <v>40313.759936373237</v>
      </c>
      <c r="ACC34" s="18">
        <f t="shared" si="306"/>
        <v>40313.759936373237</v>
      </c>
      <c r="ACD34" s="18">
        <f t="shared" si="306"/>
        <v>40313.759936373237</v>
      </c>
      <c r="ACE34" s="18">
        <f t="shared" si="306"/>
        <v>40313.759936373237</v>
      </c>
      <c r="ACF34" s="18">
        <f t="shared" si="306"/>
        <v>40313.759936373237</v>
      </c>
      <c r="ACG34" s="18">
        <f t="shared" si="306"/>
        <v>40313.759936373237</v>
      </c>
      <c r="ACH34" s="18">
        <f t="shared" si="306"/>
        <v>40313.759936373237</v>
      </c>
      <c r="ACI34" s="18">
        <f t="shared" si="306"/>
        <v>40313.759936373237</v>
      </c>
      <c r="ACJ34" s="18">
        <f>ACI34*1.05</f>
        <v>42329.447933191899</v>
      </c>
      <c r="ACK34" s="18">
        <f t="shared" ref="ACK34:ACU34" si="307">ACJ34</f>
        <v>42329.447933191899</v>
      </c>
      <c r="ACL34" s="18">
        <f t="shared" si="307"/>
        <v>42329.447933191899</v>
      </c>
      <c r="ACM34" s="18">
        <f t="shared" si="307"/>
        <v>42329.447933191899</v>
      </c>
      <c r="ACN34" s="18">
        <f t="shared" si="307"/>
        <v>42329.447933191899</v>
      </c>
      <c r="ACO34" s="18">
        <f t="shared" si="307"/>
        <v>42329.447933191899</v>
      </c>
      <c r="ACP34" s="18">
        <f t="shared" si="307"/>
        <v>42329.447933191899</v>
      </c>
      <c r="ACQ34" s="18">
        <f t="shared" si="307"/>
        <v>42329.447933191899</v>
      </c>
      <c r="ACR34" s="18">
        <f t="shared" si="307"/>
        <v>42329.447933191899</v>
      </c>
      <c r="ACS34" s="18">
        <f t="shared" si="307"/>
        <v>42329.447933191899</v>
      </c>
      <c r="ACT34" s="18">
        <f t="shared" si="307"/>
        <v>42329.447933191899</v>
      </c>
      <c r="ACU34" s="18">
        <f t="shared" si="307"/>
        <v>42329.447933191899</v>
      </c>
      <c r="ACV34" s="18">
        <f>ACU34*1.05</f>
        <v>44445.920329851499</v>
      </c>
      <c r="ACW34" s="18">
        <f t="shared" ref="ACW34:ADG34" si="308">ACV34</f>
        <v>44445.920329851499</v>
      </c>
      <c r="ACX34" s="18">
        <f t="shared" si="308"/>
        <v>44445.920329851499</v>
      </c>
      <c r="ACY34" s="18">
        <f t="shared" si="308"/>
        <v>44445.920329851499</v>
      </c>
      <c r="ACZ34" s="18">
        <f t="shared" si="308"/>
        <v>44445.920329851499</v>
      </c>
      <c r="ADA34" s="18">
        <f t="shared" si="308"/>
        <v>44445.920329851499</v>
      </c>
      <c r="ADB34" s="18">
        <f t="shared" si="308"/>
        <v>44445.920329851499</v>
      </c>
      <c r="ADC34" s="18">
        <f t="shared" si="308"/>
        <v>44445.920329851499</v>
      </c>
      <c r="ADD34" s="18">
        <f t="shared" si="308"/>
        <v>44445.920329851499</v>
      </c>
      <c r="ADE34" s="18">
        <f t="shared" si="308"/>
        <v>44445.920329851499</v>
      </c>
      <c r="ADF34" s="18">
        <f t="shared" si="308"/>
        <v>44445.920329851499</v>
      </c>
      <c r="ADG34" s="18">
        <f t="shared" si="308"/>
        <v>44445.920329851499</v>
      </c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</row>
    <row r="35" spans="1:919" hidden="1" x14ac:dyDescent="0.3">
      <c r="A35" t="s">
        <v>101</v>
      </c>
      <c r="B35" s="64" t="s">
        <v>102</v>
      </c>
      <c r="C35" t="s">
        <v>103</v>
      </c>
      <c r="D35" s="1">
        <f>43761.82</f>
        <v>43761.82</v>
      </c>
      <c r="F35" s="5">
        <v>31048</v>
      </c>
      <c r="G35" s="5">
        <v>34699</v>
      </c>
      <c r="H35" s="79">
        <f t="shared" si="31"/>
        <v>1770.571224352906</v>
      </c>
      <c r="I35" s="78">
        <f t="shared" si="25"/>
        <v>0.48551122170501304</v>
      </c>
      <c r="J35" t="s">
        <v>54</v>
      </c>
      <c r="K35" t="s">
        <v>47</v>
      </c>
      <c r="L35" t="s">
        <v>52</v>
      </c>
      <c r="M35" t="s">
        <v>48</v>
      </c>
      <c r="N35" t="s">
        <v>104</v>
      </c>
      <c r="O35" t="s">
        <v>64</v>
      </c>
      <c r="P35" s="13">
        <v>1</v>
      </c>
      <c r="S35">
        <v>120</v>
      </c>
      <c r="T35">
        <v>120</v>
      </c>
      <c r="U35">
        <v>5</v>
      </c>
      <c r="V35">
        <v>365</v>
      </c>
      <c r="Y35" s="3">
        <f>AA35*12/D35</f>
        <v>7.983534505648987E-2</v>
      </c>
      <c r="AA35" s="18">
        <f>3493.74/12</f>
        <v>291.14499999999998</v>
      </c>
      <c r="FH35" s="18">
        <f>AA35</f>
        <v>291.14499999999998</v>
      </c>
      <c r="FI35" s="18">
        <f t="shared" ref="FI35:FS35" si="309">FH35</f>
        <v>291.14499999999998</v>
      </c>
      <c r="FJ35" s="18">
        <f t="shared" si="309"/>
        <v>291.14499999999998</v>
      </c>
      <c r="FK35" s="18">
        <f t="shared" si="309"/>
        <v>291.14499999999998</v>
      </c>
      <c r="FL35" s="18">
        <f t="shared" si="309"/>
        <v>291.14499999999998</v>
      </c>
      <c r="FM35" s="18">
        <f t="shared" si="309"/>
        <v>291.14499999999998</v>
      </c>
      <c r="FN35" s="18">
        <f t="shared" si="309"/>
        <v>291.14499999999998</v>
      </c>
      <c r="FO35" s="18">
        <f t="shared" si="309"/>
        <v>291.14499999999998</v>
      </c>
      <c r="FP35" s="18">
        <f t="shared" si="309"/>
        <v>291.14499999999998</v>
      </c>
      <c r="FQ35" s="18">
        <f t="shared" si="309"/>
        <v>291.14499999999998</v>
      </c>
      <c r="FR35" s="18">
        <f t="shared" si="309"/>
        <v>291.14499999999998</v>
      </c>
      <c r="FS35" s="18">
        <f t="shared" si="309"/>
        <v>291.14499999999998</v>
      </c>
      <c r="FT35" s="18">
        <f>FS35*1.05</f>
        <v>305.70224999999999</v>
      </c>
      <c r="FU35" s="18">
        <f t="shared" ref="FU35:GE35" si="310">FT35</f>
        <v>305.70224999999999</v>
      </c>
      <c r="FV35" s="18">
        <f t="shared" si="310"/>
        <v>305.70224999999999</v>
      </c>
      <c r="FW35" s="18">
        <f t="shared" si="310"/>
        <v>305.70224999999999</v>
      </c>
      <c r="FX35" s="18">
        <f t="shared" si="310"/>
        <v>305.70224999999999</v>
      </c>
      <c r="FY35" s="18">
        <f t="shared" si="310"/>
        <v>305.70224999999999</v>
      </c>
      <c r="FZ35" s="18">
        <f t="shared" si="310"/>
        <v>305.70224999999999</v>
      </c>
      <c r="GA35" s="18">
        <f t="shared" si="310"/>
        <v>305.70224999999999</v>
      </c>
      <c r="GB35" s="18">
        <f t="shared" si="310"/>
        <v>305.70224999999999</v>
      </c>
      <c r="GC35" s="18">
        <f t="shared" si="310"/>
        <v>305.70224999999999</v>
      </c>
      <c r="GD35" s="18">
        <f t="shared" si="310"/>
        <v>305.70224999999999</v>
      </c>
      <c r="GE35" s="18">
        <f t="shared" si="310"/>
        <v>305.70224999999999</v>
      </c>
      <c r="GF35" s="18">
        <f>GE35*1.05</f>
        <v>320.98736250000002</v>
      </c>
      <c r="GG35" s="18">
        <f t="shared" ref="GG35:GQ35" si="311">GF35</f>
        <v>320.98736250000002</v>
      </c>
      <c r="GH35" s="18">
        <f t="shared" si="311"/>
        <v>320.98736250000002</v>
      </c>
      <c r="GI35" s="18">
        <f t="shared" si="311"/>
        <v>320.98736250000002</v>
      </c>
      <c r="GJ35" s="18">
        <f t="shared" si="311"/>
        <v>320.98736250000002</v>
      </c>
      <c r="GK35" s="18">
        <f t="shared" si="311"/>
        <v>320.98736250000002</v>
      </c>
      <c r="GL35" s="18">
        <f t="shared" si="311"/>
        <v>320.98736250000002</v>
      </c>
      <c r="GM35" s="18">
        <f t="shared" si="311"/>
        <v>320.98736250000002</v>
      </c>
      <c r="GN35" s="18">
        <f t="shared" si="311"/>
        <v>320.98736250000002</v>
      </c>
      <c r="GO35" s="18">
        <f t="shared" si="311"/>
        <v>320.98736250000002</v>
      </c>
      <c r="GP35" s="18">
        <f t="shared" si="311"/>
        <v>320.98736250000002</v>
      </c>
      <c r="GQ35" s="18">
        <f t="shared" si="311"/>
        <v>320.98736250000002</v>
      </c>
      <c r="GR35" s="18">
        <f>GQ35*1.05</f>
        <v>337.03673062500002</v>
      </c>
      <c r="GS35" s="18">
        <f t="shared" ref="GS35:HC35" si="312">GR35</f>
        <v>337.03673062500002</v>
      </c>
      <c r="GT35" s="18">
        <f t="shared" si="312"/>
        <v>337.03673062500002</v>
      </c>
      <c r="GU35" s="18">
        <f t="shared" si="312"/>
        <v>337.03673062500002</v>
      </c>
      <c r="GV35" s="18">
        <f t="shared" si="312"/>
        <v>337.03673062500002</v>
      </c>
      <c r="GW35" s="18">
        <f t="shared" si="312"/>
        <v>337.03673062500002</v>
      </c>
      <c r="GX35" s="18">
        <f t="shared" si="312"/>
        <v>337.03673062500002</v>
      </c>
      <c r="GY35" s="18">
        <f t="shared" si="312"/>
        <v>337.03673062500002</v>
      </c>
      <c r="GZ35" s="18">
        <f t="shared" si="312"/>
        <v>337.03673062500002</v>
      </c>
      <c r="HA35" s="18">
        <f t="shared" si="312"/>
        <v>337.03673062500002</v>
      </c>
      <c r="HB35" s="18">
        <f t="shared" si="312"/>
        <v>337.03673062500002</v>
      </c>
      <c r="HC35" s="18">
        <f t="shared" si="312"/>
        <v>337.03673062500002</v>
      </c>
      <c r="HD35" s="18">
        <f>HC35*1.05</f>
        <v>353.88856715625002</v>
      </c>
      <c r="HE35" s="18">
        <f t="shared" ref="HE35:HO35" si="313">HD35</f>
        <v>353.88856715625002</v>
      </c>
      <c r="HF35" s="18">
        <f t="shared" si="313"/>
        <v>353.88856715625002</v>
      </c>
      <c r="HG35" s="18">
        <f t="shared" si="313"/>
        <v>353.88856715625002</v>
      </c>
      <c r="HH35" s="18">
        <f t="shared" si="313"/>
        <v>353.88856715625002</v>
      </c>
      <c r="HI35" s="18">
        <f t="shared" si="313"/>
        <v>353.88856715625002</v>
      </c>
      <c r="HJ35" s="18">
        <f t="shared" si="313"/>
        <v>353.88856715625002</v>
      </c>
      <c r="HK35" s="18">
        <f t="shared" si="313"/>
        <v>353.88856715625002</v>
      </c>
      <c r="HL35" s="18">
        <f t="shared" si="313"/>
        <v>353.88856715625002</v>
      </c>
      <c r="HM35" s="18">
        <f t="shared" si="313"/>
        <v>353.88856715625002</v>
      </c>
      <c r="HN35" s="18">
        <f t="shared" si="313"/>
        <v>353.88856715625002</v>
      </c>
      <c r="HO35" s="18">
        <f t="shared" si="313"/>
        <v>353.88856715625002</v>
      </c>
      <c r="HP35" s="18">
        <f>HO35*1.05</f>
        <v>371.58299551406253</v>
      </c>
      <c r="HQ35" s="18">
        <f t="shared" ref="HQ35:IA35" si="314">HP35</f>
        <v>371.58299551406253</v>
      </c>
      <c r="HR35" s="18">
        <f t="shared" si="314"/>
        <v>371.58299551406253</v>
      </c>
      <c r="HS35" s="18">
        <f t="shared" si="314"/>
        <v>371.58299551406253</v>
      </c>
      <c r="HT35" s="18">
        <f t="shared" si="314"/>
        <v>371.58299551406253</v>
      </c>
      <c r="HU35" s="18">
        <f t="shared" si="314"/>
        <v>371.58299551406253</v>
      </c>
      <c r="HV35" s="18">
        <f t="shared" si="314"/>
        <v>371.58299551406253</v>
      </c>
      <c r="HW35" s="18">
        <f t="shared" si="314"/>
        <v>371.58299551406253</v>
      </c>
      <c r="HX35" s="18">
        <f t="shared" si="314"/>
        <v>371.58299551406253</v>
      </c>
      <c r="HY35" s="18">
        <f t="shared" si="314"/>
        <v>371.58299551406253</v>
      </c>
      <c r="HZ35" s="18">
        <f t="shared" si="314"/>
        <v>371.58299551406253</v>
      </c>
      <c r="IA35" s="18">
        <f t="shared" si="314"/>
        <v>371.58299551406253</v>
      </c>
      <c r="IB35" s="18">
        <f>IA35*1.05</f>
        <v>390.16214528976565</v>
      </c>
      <c r="IC35" s="18">
        <f t="shared" ref="IC35:IM35" si="315">IB35</f>
        <v>390.16214528976565</v>
      </c>
      <c r="ID35" s="18">
        <f t="shared" si="315"/>
        <v>390.16214528976565</v>
      </c>
      <c r="IE35" s="18">
        <f t="shared" si="315"/>
        <v>390.16214528976565</v>
      </c>
      <c r="IF35" s="18">
        <f t="shared" si="315"/>
        <v>390.16214528976565</v>
      </c>
      <c r="IG35" s="18">
        <f t="shared" si="315"/>
        <v>390.16214528976565</v>
      </c>
      <c r="IH35" s="18">
        <f t="shared" si="315"/>
        <v>390.16214528976565</v>
      </c>
      <c r="II35" s="18">
        <f t="shared" si="315"/>
        <v>390.16214528976565</v>
      </c>
      <c r="IJ35" s="18">
        <f t="shared" si="315"/>
        <v>390.16214528976565</v>
      </c>
      <c r="IK35" s="18">
        <f t="shared" si="315"/>
        <v>390.16214528976565</v>
      </c>
      <c r="IL35" s="18">
        <f t="shared" si="315"/>
        <v>390.16214528976565</v>
      </c>
      <c r="IM35" s="18">
        <f t="shared" si="315"/>
        <v>390.16214528976565</v>
      </c>
      <c r="IN35" s="18">
        <f>IM35*1.05</f>
        <v>409.67025255425392</v>
      </c>
      <c r="IO35" s="18">
        <f t="shared" ref="IO35:IY35" si="316">IN35</f>
        <v>409.67025255425392</v>
      </c>
      <c r="IP35" s="18">
        <f t="shared" si="316"/>
        <v>409.67025255425392</v>
      </c>
      <c r="IQ35" s="18">
        <f t="shared" si="316"/>
        <v>409.67025255425392</v>
      </c>
      <c r="IR35" s="18">
        <f t="shared" si="316"/>
        <v>409.67025255425392</v>
      </c>
      <c r="IS35" s="18">
        <f t="shared" si="316"/>
        <v>409.67025255425392</v>
      </c>
      <c r="IT35" s="18">
        <f t="shared" si="316"/>
        <v>409.67025255425392</v>
      </c>
      <c r="IU35" s="18">
        <f t="shared" si="316"/>
        <v>409.67025255425392</v>
      </c>
      <c r="IV35" s="18">
        <f t="shared" si="316"/>
        <v>409.67025255425392</v>
      </c>
      <c r="IW35" s="18">
        <f t="shared" si="316"/>
        <v>409.67025255425392</v>
      </c>
      <c r="IX35" s="18">
        <f t="shared" si="316"/>
        <v>409.67025255425392</v>
      </c>
      <c r="IY35" s="18">
        <f t="shared" si="316"/>
        <v>409.67025255425392</v>
      </c>
      <c r="IZ35" s="18">
        <f>IY35*1.05</f>
        <v>430.15376518196666</v>
      </c>
      <c r="JA35" s="18">
        <f t="shared" ref="JA35:JK35" si="317">IZ35</f>
        <v>430.15376518196666</v>
      </c>
      <c r="JB35" s="18">
        <f t="shared" si="317"/>
        <v>430.15376518196666</v>
      </c>
      <c r="JC35" s="18">
        <f t="shared" si="317"/>
        <v>430.15376518196666</v>
      </c>
      <c r="JD35" s="18">
        <f t="shared" si="317"/>
        <v>430.15376518196666</v>
      </c>
      <c r="JE35" s="18">
        <f t="shared" si="317"/>
        <v>430.15376518196666</v>
      </c>
      <c r="JF35" s="18">
        <f t="shared" si="317"/>
        <v>430.15376518196666</v>
      </c>
      <c r="JG35" s="18">
        <f t="shared" si="317"/>
        <v>430.15376518196666</v>
      </c>
      <c r="JH35" s="18">
        <f t="shared" si="317"/>
        <v>430.15376518196666</v>
      </c>
      <c r="JI35" s="18">
        <f t="shared" si="317"/>
        <v>430.15376518196666</v>
      </c>
      <c r="JJ35" s="18">
        <f t="shared" si="317"/>
        <v>430.15376518196666</v>
      </c>
      <c r="JK35" s="18">
        <f t="shared" si="317"/>
        <v>430.15376518196666</v>
      </c>
      <c r="JL35" s="18">
        <f>JK35*1.05</f>
        <v>451.66145344106502</v>
      </c>
      <c r="JM35" s="18">
        <f t="shared" ref="JM35:JW35" si="318">JL35</f>
        <v>451.66145344106502</v>
      </c>
      <c r="JN35" s="18">
        <f t="shared" si="318"/>
        <v>451.66145344106502</v>
      </c>
      <c r="JO35" s="18">
        <f t="shared" si="318"/>
        <v>451.66145344106502</v>
      </c>
      <c r="JP35" s="18">
        <f t="shared" si="318"/>
        <v>451.66145344106502</v>
      </c>
      <c r="JQ35" s="18">
        <f t="shared" si="318"/>
        <v>451.66145344106502</v>
      </c>
      <c r="JR35" s="18">
        <f t="shared" si="318"/>
        <v>451.66145344106502</v>
      </c>
      <c r="JS35" s="18">
        <f t="shared" si="318"/>
        <v>451.66145344106502</v>
      </c>
      <c r="JT35" s="18">
        <f t="shared" si="318"/>
        <v>451.66145344106502</v>
      </c>
      <c r="JU35" s="18">
        <f t="shared" si="318"/>
        <v>451.66145344106502</v>
      </c>
      <c r="JV35" s="18">
        <f t="shared" si="318"/>
        <v>451.66145344106502</v>
      </c>
      <c r="JW35" s="19">
        <f t="shared" si="318"/>
        <v>451.66145344106502</v>
      </c>
      <c r="JX35" s="18">
        <f>JW35*1.05</f>
        <v>474.2445261131183</v>
      </c>
      <c r="JY35" s="18">
        <f t="shared" ref="JY35:KI35" si="319">JX35</f>
        <v>474.2445261131183</v>
      </c>
      <c r="JZ35" s="18">
        <f t="shared" si="319"/>
        <v>474.2445261131183</v>
      </c>
      <c r="KA35" s="18">
        <f t="shared" si="319"/>
        <v>474.2445261131183</v>
      </c>
      <c r="KB35" s="18">
        <f t="shared" si="319"/>
        <v>474.2445261131183</v>
      </c>
      <c r="KC35" s="18">
        <f t="shared" si="319"/>
        <v>474.2445261131183</v>
      </c>
      <c r="KD35" s="18">
        <f t="shared" si="319"/>
        <v>474.2445261131183</v>
      </c>
      <c r="KE35" s="18">
        <f t="shared" si="319"/>
        <v>474.2445261131183</v>
      </c>
      <c r="KF35" s="18">
        <f t="shared" si="319"/>
        <v>474.2445261131183</v>
      </c>
      <c r="KG35" s="18">
        <f t="shared" si="319"/>
        <v>474.2445261131183</v>
      </c>
      <c r="KH35" s="18">
        <f t="shared" si="319"/>
        <v>474.2445261131183</v>
      </c>
      <c r="KI35" s="18">
        <f t="shared" si="319"/>
        <v>474.2445261131183</v>
      </c>
      <c r="KJ35" s="18">
        <f>KI35*1.05</f>
        <v>497.95675241877422</v>
      </c>
      <c r="KK35" s="18">
        <f t="shared" ref="KK35:KU35" si="320">KJ35</f>
        <v>497.95675241877422</v>
      </c>
      <c r="KL35" s="18">
        <f t="shared" si="320"/>
        <v>497.95675241877422</v>
      </c>
      <c r="KM35" s="18">
        <f t="shared" si="320"/>
        <v>497.95675241877422</v>
      </c>
      <c r="KN35" s="18">
        <f t="shared" si="320"/>
        <v>497.95675241877422</v>
      </c>
      <c r="KO35" s="18">
        <f t="shared" si="320"/>
        <v>497.95675241877422</v>
      </c>
      <c r="KP35" s="18">
        <f t="shared" si="320"/>
        <v>497.95675241877422</v>
      </c>
      <c r="KQ35" s="18">
        <f t="shared" si="320"/>
        <v>497.95675241877422</v>
      </c>
      <c r="KR35" s="18">
        <f t="shared" si="320"/>
        <v>497.95675241877422</v>
      </c>
      <c r="KS35" s="18">
        <f t="shared" si="320"/>
        <v>497.95675241877422</v>
      </c>
      <c r="KT35" s="18">
        <f t="shared" si="320"/>
        <v>497.95675241877422</v>
      </c>
      <c r="KU35" s="18">
        <f t="shared" si="320"/>
        <v>497.95675241877422</v>
      </c>
      <c r="KV35" s="18">
        <f>KU35*1.05</f>
        <v>522.854590039713</v>
      </c>
      <c r="KW35" s="18">
        <f t="shared" ref="KW35:LG35" si="321">KV35</f>
        <v>522.854590039713</v>
      </c>
      <c r="KX35" s="18">
        <f t="shared" si="321"/>
        <v>522.854590039713</v>
      </c>
      <c r="KY35" s="18">
        <f t="shared" si="321"/>
        <v>522.854590039713</v>
      </c>
      <c r="KZ35" s="18">
        <f t="shared" si="321"/>
        <v>522.854590039713</v>
      </c>
      <c r="LA35" s="18">
        <f t="shared" si="321"/>
        <v>522.854590039713</v>
      </c>
      <c r="LB35" s="18">
        <f t="shared" si="321"/>
        <v>522.854590039713</v>
      </c>
      <c r="LC35" s="18">
        <f t="shared" si="321"/>
        <v>522.854590039713</v>
      </c>
      <c r="LD35" s="18">
        <f t="shared" si="321"/>
        <v>522.854590039713</v>
      </c>
      <c r="LE35" s="18">
        <f t="shared" si="321"/>
        <v>522.854590039713</v>
      </c>
      <c r="LF35" s="18">
        <f t="shared" si="321"/>
        <v>522.854590039713</v>
      </c>
      <c r="LG35" s="18">
        <f t="shared" si="321"/>
        <v>522.854590039713</v>
      </c>
      <c r="LH35" s="18">
        <f>LG35*1.05</f>
        <v>548.99731954169863</v>
      </c>
      <c r="LI35" s="18">
        <f t="shared" ref="LI35:LS35" si="322">LH35</f>
        <v>548.99731954169863</v>
      </c>
      <c r="LJ35" s="18">
        <f t="shared" si="322"/>
        <v>548.99731954169863</v>
      </c>
      <c r="LK35" s="18">
        <f t="shared" si="322"/>
        <v>548.99731954169863</v>
      </c>
      <c r="LL35" s="18">
        <f t="shared" si="322"/>
        <v>548.99731954169863</v>
      </c>
      <c r="LM35" s="18">
        <f t="shared" si="322"/>
        <v>548.99731954169863</v>
      </c>
      <c r="LN35" s="18">
        <f t="shared" si="322"/>
        <v>548.99731954169863</v>
      </c>
      <c r="LO35" s="18">
        <f t="shared" si="322"/>
        <v>548.99731954169863</v>
      </c>
      <c r="LP35" s="18">
        <f t="shared" si="322"/>
        <v>548.99731954169863</v>
      </c>
      <c r="LQ35" s="18">
        <f t="shared" si="322"/>
        <v>548.99731954169863</v>
      </c>
      <c r="LR35" s="18">
        <f t="shared" si="322"/>
        <v>548.99731954169863</v>
      </c>
      <c r="LS35" s="18">
        <f t="shared" si="322"/>
        <v>548.99731954169863</v>
      </c>
      <c r="LT35" s="18">
        <f>LS35*1.05</f>
        <v>576.44718551878361</v>
      </c>
      <c r="LU35" s="18">
        <f t="shared" ref="LU35:ME35" si="323">LT35</f>
        <v>576.44718551878361</v>
      </c>
      <c r="LV35" s="18">
        <f t="shared" si="323"/>
        <v>576.44718551878361</v>
      </c>
      <c r="LW35" s="18">
        <f t="shared" si="323"/>
        <v>576.44718551878361</v>
      </c>
      <c r="LX35" s="18">
        <f t="shared" si="323"/>
        <v>576.44718551878361</v>
      </c>
      <c r="LY35" s="18">
        <f t="shared" si="323"/>
        <v>576.44718551878361</v>
      </c>
      <c r="LZ35" s="18">
        <f t="shared" si="323"/>
        <v>576.44718551878361</v>
      </c>
      <c r="MA35" s="18">
        <f t="shared" si="323"/>
        <v>576.44718551878361</v>
      </c>
      <c r="MB35" s="18">
        <f t="shared" si="323"/>
        <v>576.44718551878361</v>
      </c>
      <c r="MC35" s="18">
        <f t="shared" si="323"/>
        <v>576.44718551878361</v>
      </c>
      <c r="MD35" s="18">
        <f t="shared" si="323"/>
        <v>576.44718551878361</v>
      </c>
      <c r="ME35" s="18">
        <f t="shared" si="323"/>
        <v>576.44718551878361</v>
      </c>
      <c r="MF35" s="18">
        <f>ME35*1.05</f>
        <v>605.26954479472283</v>
      </c>
      <c r="MG35" s="18">
        <f t="shared" ref="MG35:MQ35" si="324">MF35</f>
        <v>605.26954479472283</v>
      </c>
      <c r="MH35" s="18">
        <f t="shared" si="324"/>
        <v>605.26954479472283</v>
      </c>
      <c r="MI35" s="18">
        <f t="shared" si="324"/>
        <v>605.26954479472283</v>
      </c>
      <c r="MJ35" s="18">
        <f t="shared" si="324"/>
        <v>605.26954479472283</v>
      </c>
      <c r="MK35" s="18">
        <f t="shared" si="324"/>
        <v>605.26954479472283</v>
      </c>
      <c r="ML35" s="18">
        <f t="shared" si="324"/>
        <v>605.26954479472283</v>
      </c>
      <c r="MM35" s="18">
        <f t="shared" si="324"/>
        <v>605.26954479472283</v>
      </c>
      <c r="MN35" s="18">
        <f t="shared" si="324"/>
        <v>605.26954479472283</v>
      </c>
      <c r="MO35" s="18">
        <f t="shared" si="324"/>
        <v>605.26954479472283</v>
      </c>
      <c r="MP35" s="18">
        <f t="shared" si="324"/>
        <v>605.26954479472283</v>
      </c>
      <c r="MQ35" s="18">
        <f t="shared" si="324"/>
        <v>605.26954479472283</v>
      </c>
      <c r="MR35" s="18">
        <f>MQ35*1.05</f>
        <v>635.53302203445901</v>
      </c>
      <c r="MS35" s="18">
        <f t="shared" ref="MS35:NC35" si="325">MR35</f>
        <v>635.53302203445901</v>
      </c>
      <c r="MT35" s="18">
        <f t="shared" si="325"/>
        <v>635.53302203445901</v>
      </c>
      <c r="MU35" s="18">
        <f t="shared" si="325"/>
        <v>635.53302203445901</v>
      </c>
      <c r="MV35" s="18">
        <f t="shared" si="325"/>
        <v>635.53302203445901</v>
      </c>
      <c r="MW35" s="18">
        <f t="shared" si="325"/>
        <v>635.53302203445901</v>
      </c>
      <c r="MX35" s="18">
        <f t="shared" si="325"/>
        <v>635.53302203445901</v>
      </c>
      <c r="MY35" s="18">
        <f t="shared" si="325"/>
        <v>635.53302203445901</v>
      </c>
      <c r="MZ35" s="18">
        <f t="shared" si="325"/>
        <v>635.53302203445901</v>
      </c>
      <c r="NA35" s="18">
        <f t="shared" si="325"/>
        <v>635.53302203445901</v>
      </c>
      <c r="NB35" s="18">
        <f t="shared" si="325"/>
        <v>635.53302203445901</v>
      </c>
      <c r="NC35" s="18">
        <f t="shared" si="325"/>
        <v>635.53302203445901</v>
      </c>
      <c r="ND35" s="18">
        <f>NC35*1.05</f>
        <v>667.30967313618203</v>
      </c>
      <c r="NE35" s="18">
        <f t="shared" ref="NE35:NO35" si="326">ND35</f>
        <v>667.30967313618203</v>
      </c>
      <c r="NF35" s="18">
        <f t="shared" si="326"/>
        <v>667.30967313618203</v>
      </c>
      <c r="NG35" s="18">
        <f t="shared" si="326"/>
        <v>667.30967313618203</v>
      </c>
      <c r="NH35" s="18">
        <f t="shared" si="326"/>
        <v>667.30967313618203</v>
      </c>
      <c r="NI35" s="18">
        <f t="shared" si="326"/>
        <v>667.30967313618203</v>
      </c>
      <c r="NJ35" s="18">
        <f t="shared" si="326"/>
        <v>667.30967313618203</v>
      </c>
      <c r="NK35" s="18">
        <f t="shared" si="326"/>
        <v>667.30967313618203</v>
      </c>
      <c r="NL35" s="18">
        <f t="shared" si="326"/>
        <v>667.30967313618203</v>
      </c>
      <c r="NM35" s="18">
        <f t="shared" si="326"/>
        <v>667.30967313618203</v>
      </c>
      <c r="NN35" s="18">
        <f t="shared" si="326"/>
        <v>667.30967313618203</v>
      </c>
      <c r="NO35" s="18">
        <f t="shared" si="326"/>
        <v>667.30967313618203</v>
      </c>
      <c r="NP35" s="18">
        <f>NO35*1.05</f>
        <v>700.67515679299117</v>
      </c>
      <c r="NQ35" s="18">
        <f t="shared" ref="NQ35:OA35" si="327">NP35</f>
        <v>700.67515679299117</v>
      </c>
      <c r="NR35" s="18">
        <f t="shared" si="327"/>
        <v>700.67515679299117</v>
      </c>
      <c r="NS35" s="18">
        <f t="shared" si="327"/>
        <v>700.67515679299117</v>
      </c>
      <c r="NT35" s="18">
        <f t="shared" si="327"/>
        <v>700.67515679299117</v>
      </c>
      <c r="NU35" s="18">
        <f t="shared" si="327"/>
        <v>700.67515679299117</v>
      </c>
      <c r="NV35" s="18">
        <f t="shared" si="327"/>
        <v>700.67515679299117</v>
      </c>
      <c r="NW35" s="18">
        <f t="shared" si="327"/>
        <v>700.67515679299117</v>
      </c>
      <c r="NX35" s="18">
        <f t="shared" si="327"/>
        <v>700.67515679299117</v>
      </c>
      <c r="NY35" s="18">
        <f t="shared" si="327"/>
        <v>700.67515679299117</v>
      </c>
      <c r="NZ35" s="18">
        <f t="shared" si="327"/>
        <v>700.67515679299117</v>
      </c>
      <c r="OA35" s="18">
        <f t="shared" si="327"/>
        <v>700.67515679299117</v>
      </c>
      <c r="OB35" s="18">
        <f>OA35*1.05</f>
        <v>735.70891463264081</v>
      </c>
      <c r="OC35" s="18">
        <f t="shared" ref="OC35:OM35" si="328">OB35</f>
        <v>735.70891463264081</v>
      </c>
      <c r="OD35" s="18">
        <f t="shared" si="328"/>
        <v>735.70891463264081</v>
      </c>
      <c r="OE35" s="18">
        <f t="shared" si="328"/>
        <v>735.70891463264081</v>
      </c>
      <c r="OF35" s="18">
        <f t="shared" si="328"/>
        <v>735.70891463264081</v>
      </c>
      <c r="OG35" s="18">
        <f t="shared" si="328"/>
        <v>735.70891463264081</v>
      </c>
      <c r="OH35" s="18">
        <f t="shared" si="328"/>
        <v>735.70891463264081</v>
      </c>
      <c r="OI35" s="18">
        <f t="shared" si="328"/>
        <v>735.70891463264081</v>
      </c>
      <c r="OJ35" s="18">
        <f t="shared" si="328"/>
        <v>735.70891463264081</v>
      </c>
      <c r="OK35" s="18">
        <f t="shared" si="328"/>
        <v>735.70891463264081</v>
      </c>
      <c r="OL35" s="18">
        <f t="shared" si="328"/>
        <v>735.70891463264081</v>
      </c>
      <c r="OM35" s="19">
        <f t="shared" si="328"/>
        <v>735.70891463264081</v>
      </c>
      <c r="ON35" s="28">
        <f>OM35*1.05</f>
        <v>772.49436036427289</v>
      </c>
      <c r="OO35" s="28">
        <f t="shared" ref="OO35:OY35" si="329">ON35</f>
        <v>772.49436036427289</v>
      </c>
      <c r="OP35" s="28">
        <f t="shared" si="329"/>
        <v>772.49436036427289</v>
      </c>
      <c r="OQ35" s="28">
        <f t="shared" si="329"/>
        <v>772.49436036427289</v>
      </c>
      <c r="OR35" s="28">
        <f t="shared" si="329"/>
        <v>772.49436036427289</v>
      </c>
      <c r="OS35" s="28">
        <f t="shared" si="329"/>
        <v>772.49436036427289</v>
      </c>
      <c r="OT35" s="28">
        <f t="shared" si="329"/>
        <v>772.49436036427289</v>
      </c>
      <c r="OU35" s="28">
        <f t="shared" si="329"/>
        <v>772.49436036427289</v>
      </c>
      <c r="OV35" s="28">
        <f t="shared" si="329"/>
        <v>772.49436036427289</v>
      </c>
      <c r="OW35" s="28">
        <f t="shared" si="329"/>
        <v>772.49436036427289</v>
      </c>
      <c r="OX35" s="28">
        <f t="shared" si="329"/>
        <v>772.49436036427289</v>
      </c>
      <c r="OY35" s="28">
        <f t="shared" si="329"/>
        <v>772.49436036427289</v>
      </c>
      <c r="OZ35" s="28">
        <f>OY35*1.05</f>
        <v>811.11907838248658</v>
      </c>
      <c r="PA35" s="28">
        <f t="shared" ref="PA35:PK35" si="330">OZ35</f>
        <v>811.11907838248658</v>
      </c>
      <c r="PB35" s="28">
        <f t="shared" si="330"/>
        <v>811.11907838248658</v>
      </c>
      <c r="PC35" s="28">
        <f t="shared" si="330"/>
        <v>811.11907838248658</v>
      </c>
      <c r="PD35" s="28">
        <f t="shared" si="330"/>
        <v>811.11907838248658</v>
      </c>
      <c r="PE35" s="28">
        <f t="shared" si="330"/>
        <v>811.11907838248658</v>
      </c>
      <c r="PF35" s="28">
        <f t="shared" si="330"/>
        <v>811.11907838248658</v>
      </c>
      <c r="PG35" s="28">
        <f t="shared" si="330"/>
        <v>811.11907838248658</v>
      </c>
      <c r="PH35" s="28">
        <f t="shared" si="330"/>
        <v>811.11907838248658</v>
      </c>
      <c r="PI35" s="28">
        <f t="shared" si="330"/>
        <v>811.11907838248658</v>
      </c>
      <c r="PJ35" s="28">
        <f t="shared" si="330"/>
        <v>811.11907838248658</v>
      </c>
      <c r="PK35" s="28">
        <f t="shared" si="330"/>
        <v>811.11907838248658</v>
      </c>
      <c r="PL35" s="28">
        <f>PK35*1.05</f>
        <v>851.67503230161094</v>
      </c>
      <c r="PM35" s="28">
        <f t="shared" ref="PM35:PW35" si="331">PL35</f>
        <v>851.67503230161094</v>
      </c>
      <c r="PN35" s="28">
        <f t="shared" si="331"/>
        <v>851.67503230161094</v>
      </c>
      <c r="PO35" s="28">
        <f t="shared" si="331"/>
        <v>851.67503230161094</v>
      </c>
      <c r="PP35" s="28">
        <f t="shared" si="331"/>
        <v>851.67503230161094</v>
      </c>
      <c r="PQ35" s="28">
        <f t="shared" si="331"/>
        <v>851.67503230161094</v>
      </c>
      <c r="PR35" s="28">
        <f t="shared" si="331"/>
        <v>851.67503230161094</v>
      </c>
      <c r="PS35" s="28">
        <f t="shared" si="331"/>
        <v>851.67503230161094</v>
      </c>
      <c r="PT35" s="28">
        <f t="shared" si="331"/>
        <v>851.67503230161094</v>
      </c>
      <c r="PU35" s="28">
        <f t="shared" si="331"/>
        <v>851.67503230161094</v>
      </c>
      <c r="PV35" s="28">
        <f t="shared" si="331"/>
        <v>851.67503230161094</v>
      </c>
      <c r="PW35" s="28">
        <f t="shared" si="331"/>
        <v>851.67503230161094</v>
      </c>
      <c r="PX35" s="28">
        <f>PW35*1.05</f>
        <v>894.25878391669153</v>
      </c>
      <c r="PY35" s="28">
        <f t="shared" ref="PY35:QI35" si="332">PX35</f>
        <v>894.25878391669153</v>
      </c>
      <c r="PZ35" s="28">
        <f t="shared" si="332"/>
        <v>894.25878391669153</v>
      </c>
      <c r="QA35" s="28">
        <f t="shared" si="332"/>
        <v>894.25878391669153</v>
      </c>
      <c r="QB35" s="28">
        <f t="shared" si="332"/>
        <v>894.25878391669153</v>
      </c>
      <c r="QC35" s="28">
        <f t="shared" si="332"/>
        <v>894.25878391669153</v>
      </c>
      <c r="QD35" s="28">
        <f t="shared" si="332"/>
        <v>894.25878391669153</v>
      </c>
      <c r="QE35" s="28">
        <f t="shared" si="332"/>
        <v>894.25878391669153</v>
      </c>
      <c r="QF35" s="28">
        <f t="shared" si="332"/>
        <v>894.25878391669153</v>
      </c>
      <c r="QG35" s="28">
        <f t="shared" si="332"/>
        <v>894.25878391669153</v>
      </c>
      <c r="QH35" s="28">
        <f t="shared" si="332"/>
        <v>894.25878391669153</v>
      </c>
      <c r="QI35" s="28">
        <f t="shared" si="332"/>
        <v>894.25878391669153</v>
      </c>
      <c r="QJ35" s="28">
        <f>QI35*1.05</f>
        <v>938.97172311252609</v>
      </c>
      <c r="QK35" s="28">
        <f t="shared" ref="QK35:QU35" si="333">QJ35</f>
        <v>938.97172311252609</v>
      </c>
      <c r="QL35" s="28">
        <f t="shared" si="333"/>
        <v>938.97172311252609</v>
      </c>
      <c r="QM35" s="28">
        <f t="shared" si="333"/>
        <v>938.97172311252609</v>
      </c>
      <c r="QN35" s="28">
        <f t="shared" si="333"/>
        <v>938.97172311252609</v>
      </c>
      <c r="QO35" s="28">
        <f t="shared" si="333"/>
        <v>938.97172311252609</v>
      </c>
      <c r="QP35" s="28">
        <f t="shared" si="333"/>
        <v>938.97172311252609</v>
      </c>
      <c r="QQ35" s="28">
        <f t="shared" si="333"/>
        <v>938.97172311252609</v>
      </c>
      <c r="QR35" s="28">
        <f t="shared" si="333"/>
        <v>938.97172311252609</v>
      </c>
      <c r="QS35" s="28">
        <f t="shared" si="333"/>
        <v>938.97172311252609</v>
      </c>
      <c r="QT35" s="28">
        <f t="shared" si="333"/>
        <v>938.97172311252609</v>
      </c>
      <c r="QU35" s="28">
        <f t="shared" si="333"/>
        <v>938.97172311252609</v>
      </c>
      <c r="QV35" s="28">
        <f>QU35*1.05</f>
        <v>985.92030926815244</v>
      </c>
      <c r="QW35" s="28">
        <f t="shared" ref="QW35:RG35" si="334">QV35</f>
        <v>985.92030926815244</v>
      </c>
      <c r="QX35" s="28">
        <f t="shared" si="334"/>
        <v>985.92030926815244</v>
      </c>
      <c r="QY35" s="28">
        <f t="shared" si="334"/>
        <v>985.92030926815244</v>
      </c>
      <c r="QZ35" s="28">
        <f t="shared" si="334"/>
        <v>985.92030926815244</v>
      </c>
      <c r="RA35" s="28">
        <f t="shared" si="334"/>
        <v>985.92030926815244</v>
      </c>
      <c r="RB35" s="28">
        <f t="shared" si="334"/>
        <v>985.92030926815244</v>
      </c>
      <c r="RC35" s="28">
        <f t="shared" si="334"/>
        <v>985.92030926815244</v>
      </c>
      <c r="RD35" s="28">
        <f t="shared" si="334"/>
        <v>985.92030926815244</v>
      </c>
      <c r="RE35" s="28">
        <f t="shared" si="334"/>
        <v>985.92030926815244</v>
      </c>
      <c r="RF35" s="28">
        <f t="shared" si="334"/>
        <v>985.92030926815244</v>
      </c>
      <c r="RG35" s="28">
        <f t="shared" si="334"/>
        <v>985.92030926815244</v>
      </c>
      <c r="RH35" s="28">
        <f>RG35*1.05</f>
        <v>1035.21632473156</v>
      </c>
      <c r="RI35" s="28">
        <f t="shared" ref="RI35:RS35" si="335">RH35</f>
        <v>1035.21632473156</v>
      </c>
      <c r="RJ35" s="28">
        <f t="shared" si="335"/>
        <v>1035.21632473156</v>
      </c>
      <c r="RK35" s="28">
        <f t="shared" si="335"/>
        <v>1035.21632473156</v>
      </c>
      <c r="RL35" s="28">
        <f t="shared" si="335"/>
        <v>1035.21632473156</v>
      </c>
      <c r="RM35" s="28">
        <f t="shared" si="335"/>
        <v>1035.21632473156</v>
      </c>
      <c r="RN35" s="28">
        <f t="shared" si="335"/>
        <v>1035.21632473156</v>
      </c>
      <c r="RO35" s="28">
        <f t="shared" si="335"/>
        <v>1035.21632473156</v>
      </c>
      <c r="RP35" s="28">
        <f t="shared" si="335"/>
        <v>1035.21632473156</v>
      </c>
      <c r="RQ35" s="28">
        <f t="shared" si="335"/>
        <v>1035.21632473156</v>
      </c>
      <c r="RR35" s="28">
        <f t="shared" si="335"/>
        <v>1035.21632473156</v>
      </c>
      <c r="RS35" s="28">
        <f t="shared" si="335"/>
        <v>1035.21632473156</v>
      </c>
      <c r="RT35" s="28">
        <f>RS35*1.05</f>
        <v>1086.977140968138</v>
      </c>
      <c r="RU35" s="28">
        <f t="shared" ref="RU35:SE35" si="336">RT35</f>
        <v>1086.977140968138</v>
      </c>
      <c r="RV35" s="28">
        <f t="shared" si="336"/>
        <v>1086.977140968138</v>
      </c>
      <c r="RW35" s="28">
        <f t="shared" si="336"/>
        <v>1086.977140968138</v>
      </c>
      <c r="RX35" s="28">
        <f t="shared" si="336"/>
        <v>1086.977140968138</v>
      </c>
      <c r="RY35" s="28">
        <f t="shared" si="336"/>
        <v>1086.977140968138</v>
      </c>
      <c r="RZ35" s="28">
        <f t="shared" si="336"/>
        <v>1086.977140968138</v>
      </c>
      <c r="SA35" s="28">
        <f t="shared" si="336"/>
        <v>1086.977140968138</v>
      </c>
      <c r="SB35" s="28">
        <f t="shared" si="336"/>
        <v>1086.977140968138</v>
      </c>
      <c r="SC35" s="28">
        <f t="shared" si="336"/>
        <v>1086.977140968138</v>
      </c>
      <c r="SD35" s="28">
        <f t="shared" si="336"/>
        <v>1086.977140968138</v>
      </c>
      <c r="SE35" s="28">
        <f t="shared" si="336"/>
        <v>1086.977140968138</v>
      </c>
      <c r="SF35" s="28">
        <f>SE35*1.05</f>
        <v>1141.3259980165449</v>
      </c>
      <c r="SG35" s="28">
        <f t="shared" ref="SG35:SQ35" si="337">SF35</f>
        <v>1141.3259980165449</v>
      </c>
      <c r="SH35" s="28">
        <f t="shared" si="337"/>
        <v>1141.3259980165449</v>
      </c>
      <c r="SI35" s="28">
        <f t="shared" si="337"/>
        <v>1141.3259980165449</v>
      </c>
      <c r="SJ35" s="28">
        <f t="shared" si="337"/>
        <v>1141.3259980165449</v>
      </c>
      <c r="SK35" s="28">
        <f t="shared" si="337"/>
        <v>1141.3259980165449</v>
      </c>
      <c r="SL35" s="28">
        <f t="shared" si="337"/>
        <v>1141.3259980165449</v>
      </c>
      <c r="SM35" s="28">
        <f t="shared" si="337"/>
        <v>1141.3259980165449</v>
      </c>
      <c r="SN35" s="28">
        <f t="shared" si="337"/>
        <v>1141.3259980165449</v>
      </c>
      <c r="SO35" s="28">
        <f t="shared" si="337"/>
        <v>1141.3259980165449</v>
      </c>
      <c r="SP35" s="28">
        <f t="shared" si="337"/>
        <v>1141.3259980165449</v>
      </c>
      <c r="SQ35" s="28">
        <f t="shared" si="337"/>
        <v>1141.3259980165449</v>
      </c>
      <c r="SR35" s="28">
        <f>SQ35*1.05</f>
        <v>1198.3922979173722</v>
      </c>
      <c r="SS35" s="28">
        <f t="shared" ref="SS35:TC35" si="338">SR35</f>
        <v>1198.3922979173722</v>
      </c>
      <c r="ST35" s="28">
        <f t="shared" si="338"/>
        <v>1198.3922979173722</v>
      </c>
      <c r="SU35" s="28">
        <f t="shared" si="338"/>
        <v>1198.3922979173722</v>
      </c>
      <c r="SV35" s="28">
        <f t="shared" si="338"/>
        <v>1198.3922979173722</v>
      </c>
      <c r="SW35" s="28">
        <f t="shared" si="338"/>
        <v>1198.3922979173722</v>
      </c>
      <c r="SX35" s="28">
        <f t="shared" si="338"/>
        <v>1198.3922979173722</v>
      </c>
      <c r="SY35" s="28">
        <f t="shared" si="338"/>
        <v>1198.3922979173722</v>
      </c>
      <c r="SZ35" s="28">
        <f t="shared" si="338"/>
        <v>1198.3922979173722</v>
      </c>
      <c r="TA35" s="28">
        <f t="shared" si="338"/>
        <v>1198.3922979173722</v>
      </c>
      <c r="TB35" s="28">
        <f t="shared" si="338"/>
        <v>1198.3922979173722</v>
      </c>
      <c r="TC35" s="29">
        <f t="shared" si="338"/>
        <v>1198.3922979173722</v>
      </c>
      <c r="TD35" s="28">
        <f>TC35*1.05</f>
        <v>1258.3119128132407</v>
      </c>
      <c r="TE35" s="28">
        <f t="shared" ref="TE35:TO35" si="339">TD35</f>
        <v>1258.3119128132407</v>
      </c>
      <c r="TF35" s="28">
        <f t="shared" si="339"/>
        <v>1258.3119128132407</v>
      </c>
      <c r="TG35" s="30">
        <f t="shared" si="339"/>
        <v>1258.3119128132407</v>
      </c>
      <c r="TH35" s="28">
        <f t="shared" si="339"/>
        <v>1258.3119128132407</v>
      </c>
      <c r="TI35" s="28">
        <f t="shared" si="339"/>
        <v>1258.3119128132407</v>
      </c>
      <c r="TJ35" s="28">
        <f t="shared" si="339"/>
        <v>1258.3119128132407</v>
      </c>
      <c r="TK35" s="28">
        <f t="shared" si="339"/>
        <v>1258.3119128132407</v>
      </c>
      <c r="TL35" s="28">
        <f t="shared" si="339"/>
        <v>1258.3119128132407</v>
      </c>
      <c r="TM35" s="28">
        <f t="shared" si="339"/>
        <v>1258.3119128132407</v>
      </c>
      <c r="TN35" s="28">
        <f t="shared" si="339"/>
        <v>1258.3119128132407</v>
      </c>
      <c r="TO35" s="28">
        <f t="shared" si="339"/>
        <v>1258.3119128132407</v>
      </c>
      <c r="TP35" s="28">
        <f>TO35*1.05</f>
        <v>1321.2275084539028</v>
      </c>
      <c r="TQ35" s="28">
        <f t="shared" ref="TQ35:UA35" si="340">TP35</f>
        <v>1321.2275084539028</v>
      </c>
      <c r="TR35" s="28">
        <f t="shared" si="340"/>
        <v>1321.2275084539028</v>
      </c>
      <c r="TS35" s="28">
        <f t="shared" si="340"/>
        <v>1321.2275084539028</v>
      </c>
      <c r="TT35" s="28">
        <f t="shared" si="340"/>
        <v>1321.2275084539028</v>
      </c>
      <c r="TU35" s="28">
        <f t="shared" si="340"/>
        <v>1321.2275084539028</v>
      </c>
      <c r="TV35" s="28">
        <f t="shared" si="340"/>
        <v>1321.2275084539028</v>
      </c>
      <c r="TW35" s="28">
        <f t="shared" si="340"/>
        <v>1321.2275084539028</v>
      </c>
      <c r="TX35" s="28">
        <f t="shared" si="340"/>
        <v>1321.2275084539028</v>
      </c>
      <c r="TY35" s="28">
        <f t="shared" si="340"/>
        <v>1321.2275084539028</v>
      </c>
      <c r="TZ35" s="28">
        <f t="shared" si="340"/>
        <v>1321.2275084539028</v>
      </c>
      <c r="UA35" s="28">
        <f t="shared" si="340"/>
        <v>1321.2275084539028</v>
      </c>
      <c r="UB35" s="28">
        <f>UA35*1.05</f>
        <v>1387.288883876598</v>
      </c>
      <c r="UC35" s="28">
        <f t="shared" ref="UC35:UM35" si="341">UB35</f>
        <v>1387.288883876598</v>
      </c>
      <c r="UD35" s="28">
        <f t="shared" si="341"/>
        <v>1387.288883876598</v>
      </c>
      <c r="UE35" s="28">
        <f t="shared" si="341"/>
        <v>1387.288883876598</v>
      </c>
      <c r="UF35" s="28">
        <f t="shared" si="341"/>
        <v>1387.288883876598</v>
      </c>
      <c r="UG35" s="28">
        <f t="shared" si="341"/>
        <v>1387.288883876598</v>
      </c>
      <c r="UH35" s="28">
        <f t="shared" si="341"/>
        <v>1387.288883876598</v>
      </c>
      <c r="UI35" s="28">
        <f t="shared" si="341"/>
        <v>1387.288883876598</v>
      </c>
      <c r="UJ35" s="28">
        <f t="shared" si="341"/>
        <v>1387.288883876598</v>
      </c>
      <c r="UK35" s="28">
        <f t="shared" si="341"/>
        <v>1387.288883876598</v>
      </c>
      <c r="UL35" s="28">
        <f t="shared" si="341"/>
        <v>1387.288883876598</v>
      </c>
      <c r="UM35" s="28">
        <f t="shared" si="341"/>
        <v>1387.288883876598</v>
      </c>
      <c r="UN35" s="28">
        <f>UM35*1.05</f>
        <v>1456.653328070428</v>
      </c>
      <c r="UO35" s="28">
        <f t="shared" ref="UO35:UY35" si="342">UN35</f>
        <v>1456.653328070428</v>
      </c>
      <c r="UP35" s="28">
        <f t="shared" si="342"/>
        <v>1456.653328070428</v>
      </c>
      <c r="UQ35" s="28">
        <f t="shared" si="342"/>
        <v>1456.653328070428</v>
      </c>
      <c r="UR35" s="28">
        <f t="shared" si="342"/>
        <v>1456.653328070428</v>
      </c>
      <c r="US35" s="28">
        <f t="shared" si="342"/>
        <v>1456.653328070428</v>
      </c>
      <c r="UT35" s="28">
        <f t="shared" si="342"/>
        <v>1456.653328070428</v>
      </c>
      <c r="UU35" s="28">
        <f t="shared" si="342"/>
        <v>1456.653328070428</v>
      </c>
      <c r="UV35" s="28">
        <f t="shared" si="342"/>
        <v>1456.653328070428</v>
      </c>
      <c r="UW35" s="28">
        <f t="shared" si="342"/>
        <v>1456.653328070428</v>
      </c>
      <c r="UX35" s="28">
        <f t="shared" si="342"/>
        <v>1456.653328070428</v>
      </c>
      <c r="UY35" s="28">
        <f t="shared" si="342"/>
        <v>1456.653328070428</v>
      </c>
      <c r="UZ35" s="28">
        <f>UY35*1.05</f>
        <v>1529.4859944739494</v>
      </c>
      <c r="VA35" s="28">
        <f t="shared" ref="VA35:VK35" si="343">UZ35</f>
        <v>1529.4859944739494</v>
      </c>
      <c r="VB35" s="28">
        <f t="shared" si="343"/>
        <v>1529.4859944739494</v>
      </c>
      <c r="VC35" s="28">
        <f t="shared" si="343"/>
        <v>1529.4859944739494</v>
      </c>
      <c r="VD35" s="28">
        <f t="shared" si="343"/>
        <v>1529.4859944739494</v>
      </c>
      <c r="VE35" s="28">
        <f t="shared" si="343"/>
        <v>1529.4859944739494</v>
      </c>
      <c r="VF35" s="28">
        <f t="shared" si="343"/>
        <v>1529.4859944739494</v>
      </c>
      <c r="VG35" s="28">
        <f t="shared" si="343"/>
        <v>1529.4859944739494</v>
      </c>
      <c r="VH35" s="28">
        <f t="shared" si="343"/>
        <v>1529.4859944739494</v>
      </c>
      <c r="VI35" s="28">
        <f t="shared" si="343"/>
        <v>1529.4859944739494</v>
      </c>
      <c r="VJ35" s="28">
        <f t="shared" si="343"/>
        <v>1529.4859944739494</v>
      </c>
      <c r="VK35" s="28">
        <f t="shared" si="343"/>
        <v>1529.4859944739494</v>
      </c>
      <c r="VL35" s="28">
        <f>VK35*1.05</f>
        <v>1605.960294197647</v>
      </c>
      <c r="VM35" s="28">
        <f t="shared" ref="VM35:VW35" si="344">VL35</f>
        <v>1605.960294197647</v>
      </c>
      <c r="VN35" s="43">
        <f t="shared" si="344"/>
        <v>1605.960294197647</v>
      </c>
      <c r="VO35" s="28">
        <f t="shared" si="344"/>
        <v>1605.960294197647</v>
      </c>
      <c r="VP35" s="28">
        <f t="shared" si="344"/>
        <v>1605.960294197647</v>
      </c>
      <c r="VQ35" s="28">
        <f t="shared" si="344"/>
        <v>1605.960294197647</v>
      </c>
      <c r="VR35" s="43">
        <f t="shared" si="344"/>
        <v>1605.960294197647</v>
      </c>
      <c r="VS35" s="28">
        <f t="shared" si="344"/>
        <v>1605.960294197647</v>
      </c>
      <c r="VT35" s="28">
        <f t="shared" si="344"/>
        <v>1605.960294197647</v>
      </c>
      <c r="VU35" s="28">
        <f t="shared" si="344"/>
        <v>1605.960294197647</v>
      </c>
      <c r="VV35" s="28">
        <f t="shared" si="344"/>
        <v>1605.960294197647</v>
      </c>
      <c r="VW35" s="28">
        <f t="shared" si="344"/>
        <v>1605.960294197647</v>
      </c>
      <c r="VX35" s="28">
        <f>VW35*1.05</f>
        <v>1686.2583089075295</v>
      </c>
      <c r="VY35" s="28">
        <f t="shared" ref="VY35:WI35" si="345">VX35</f>
        <v>1686.2583089075295</v>
      </c>
      <c r="VZ35" s="28">
        <f t="shared" si="345"/>
        <v>1686.2583089075295</v>
      </c>
      <c r="WA35" s="43">
        <f t="shared" si="345"/>
        <v>1686.2583089075295</v>
      </c>
      <c r="WB35" s="51">
        <f t="shared" si="345"/>
        <v>1686.2583089075295</v>
      </c>
      <c r="WC35" s="28">
        <f t="shared" si="345"/>
        <v>1686.2583089075295</v>
      </c>
      <c r="WD35" s="28">
        <f t="shared" si="345"/>
        <v>1686.2583089075295</v>
      </c>
      <c r="WE35" s="28">
        <f t="shared" si="345"/>
        <v>1686.2583089075295</v>
      </c>
      <c r="WF35" s="28">
        <f t="shared" si="345"/>
        <v>1686.2583089075295</v>
      </c>
      <c r="WG35" s="28">
        <f t="shared" si="345"/>
        <v>1686.2583089075295</v>
      </c>
      <c r="WH35" s="28">
        <f t="shared" si="345"/>
        <v>1686.2583089075295</v>
      </c>
      <c r="WI35" s="30">
        <f t="shared" si="345"/>
        <v>1686.2583089075295</v>
      </c>
      <c r="WJ35" s="28">
        <f>WI35*1.05</f>
        <v>1770.571224352906</v>
      </c>
      <c r="WK35" s="28">
        <f t="shared" ref="WK35:WU35" si="346">WJ35</f>
        <v>1770.571224352906</v>
      </c>
      <c r="WL35" s="28">
        <f t="shared" si="346"/>
        <v>1770.571224352906</v>
      </c>
      <c r="WM35" s="28">
        <f t="shared" si="346"/>
        <v>1770.571224352906</v>
      </c>
      <c r="WN35" s="28">
        <f t="shared" si="346"/>
        <v>1770.571224352906</v>
      </c>
      <c r="WO35" s="28">
        <f t="shared" si="346"/>
        <v>1770.571224352906</v>
      </c>
      <c r="WP35" s="28">
        <f t="shared" si="346"/>
        <v>1770.571224352906</v>
      </c>
      <c r="WQ35" s="28">
        <f t="shared" si="346"/>
        <v>1770.571224352906</v>
      </c>
      <c r="WR35" s="28">
        <f t="shared" si="346"/>
        <v>1770.571224352906</v>
      </c>
      <c r="WS35" s="28">
        <f t="shared" si="346"/>
        <v>1770.571224352906</v>
      </c>
      <c r="WT35" s="28">
        <f t="shared" si="346"/>
        <v>1770.571224352906</v>
      </c>
      <c r="WU35" s="28">
        <f t="shared" si="346"/>
        <v>1770.571224352906</v>
      </c>
      <c r="WV35" s="28">
        <f>WU35*1.05</f>
        <v>1859.0997855705514</v>
      </c>
      <c r="WW35" s="28">
        <f t="shared" ref="WW35:XG35" si="347">WV35</f>
        <v>1859.0997855705514</v>
      </c>
      <c r="WX35" s="28">
        <f t="shared" si="347"/>
        <v>1859.0997855705514</v>
      </c>
      <c r="WY35" s="28">
        <f t="shared" si="347"/>
        <v>1859.0997855705514</v>
      </c>
      <c r="WZ35" s="28">
        <f t="shared" si="347"/>
        <v>1859.0997855705514</v>
      </c>
      <c r="XA35" s="28">
        <f t="shared" si="347"/>
        <v>1859.0997855705514</v>
      </c>
      <c r="XB35" s="28">
        <f t="shared" si="347"/>
        <v>1859.0997855705514</v>
      </c>
      <c r="XC35" s="28">
        <f t="shared" si="347"/>
        <v>1859.0997855705514</v>
      </c>
      <c r="XD35" s="28">
        <f t="shared" si="347"/>
        <v>1859.0997855705514</v>
      </c>
      <c r="XE35" s="28">
        <f t="shared" si="347"/>
        <v>1859.0997855705514</v>
      </c>
      <c r="XF35" s="28">
        <f t="shared" si="347"/>
        <v>1859.0997855705514</v>
      </c>
      <c r="XG35" s="28">
        <f t="shared" si="347"/>
        <v>1859.0997855705514</v>
      </c>
      <c r="XH35" s="28">
        <f>XG35*1.05</f>
        <v>1952.054774849079</v>
      </c>
      <c r="XI35" s="28">
        <f t="shared" ref="XI35:XS35" si="348">XH35</f>
        <v>1952.054774849079</v>
      </c>
      <c r="XJ35" s="28">
        <f t="shared" si="348"/>
        <v>1952.054774849079</v>
      </c>
      <c r="XK35" s="28">
        <f t="shared" si="348"/>
        <v>1952.054774849079</v>
      </c>
      <c r="XL35" s="28">
        <f t="shared" si="348"/>
        <v>1952.054774849079</v>
      </c>
      <c r="XM35" s="28">
        <f t="shared" si="348"/>
        <v>1952.054774849079</v>
      </c>
      <c r="XN35" s="28">
        <f t="shared" si="348"/>
        <v>1952.054774849079</v>
      </c>
      <c r="XO35" s="28">
        <f t="shared" si="348"/>
        <v>1952.054774849079</v>
      </c>
      <c r="XP35" s="28">
        <f t="shared" si="348"/>
        <v>1952.054774849079</v>
      </c>
      <c r="XQ35" s="28">
        <f t="shared" si="348"/>
        <v>1952.054774849079</v>
      </c>
      <c r="XR35" s="28">
        <f t="shared" si="348"/>
        <v>1952.054774849079</v>
      </c>
      <c r="XS35" s="29">
        <f t="shared" si="348"/>
        <v>1952.054774849079</v>
      </c>
      <c r="XT35" s="28">
        <f>XS35*1.05</f>
        <v>2049.6575135915332</v>
      </c>
      <c r="XU35" s="28">
        <f t="shared" ref="XU35:YE35" si="349">XT35</f>
        <v>2049.6575135915332</v>
      </c>
      <c r="XV35" s="28">
        <f t="shared" si="349"/>
        <v>2049.6575135915332</v>
      </c>
      <c r="XW35" s="28">
        <f t="shared" si="349"/>
        <v>2049.6575135915332</v>
      </c>
      <c r="XX35" s="28">
        <f t="shared" si="349"/>
        <v>2049.6575135915332</v>
      </c>
      <c r="XY35" s="28">
        <f t="shared" si="349"/>
        <v>2049.6575135915332</v>
      </c>
      <c r="XZ35" s="28">
        <f t="shared" si="349"/>
        <v>2049.6575135915332</v>
      </c>
      <c r="YA35" s="28">
        <f t="shared" si="349"/>
        <v>2049.6575135915332</v>
      </c>
      <c r="YB35" s="28">
        <f t="shared" si="349"/>
        <v>2049.6575135915332</v>
      </c>
      <c r="YC35" s="28">
        <f t="shared" si="349"/>
        <v>2049.6575135915332</v>
      </c>
      <c r="YD35" s="28">
        <f t="shared" si="349"/>
        <v>2049.6575135915332</v>
      </c>
      <c r="YE35" s="28">
        <f t="shared" si="349"/>
        <v>2049.6575135915332</v>
      </c>
      <c r="YF35" s="28">
        <f>YE35*1.05</f>
        <v>2152.1403892711101</v>
      </c>
      <c r="YG35" s="28">
        <f t="shared" ref="YG35:YQ35" si="350">YF35</f>
        <v>2152.1403892711101</v>
      </c>
      <c r="YH35" s="28">
        <f t="shared" si="350"/>
        <v>2152.1403892711101</v>
      </c>
      <c r="YI35" s="28">
        <f t="shared" si="350"/>
        <v>2152.1403892711101</v>
      </c>
      <c r="YJ35" s="28">
        <f t="shared" si="350"/>
        <v>2152.1403892711101</v>
      </c>
      <c r="YK35" s="28">
        <f t="shared" si="350"/>
        <v>2152.1403892711101</v>
      </c>
      <c r="YL35" s="28">
        <f t="shared" si="350"/>
        <v>2152.1403892711101</v>
      </c>
      <c r="YM35" s="28">
        <f t="shared" si="350"/>
        <v>2152.1403892711101</v>
      </c>
      <c r="YN35" s="28">
        <f t="shared" si="350"/>
        <v>2152.1403892711101</v>
      </c>
      <c r="YO35" s="28">
        <f t="shared" si="350"/>
        <v>2152.1403892711101</v>
      </c>
      <c r="YP35" s="28">
        <f t="shared" si="350"/>
        <v>2152.1403892711101</v>
      </c>
      <c r="YQ35" s="28">
        <f t="shared" si="350"/>
        <v>2152.1403892711101</v>
      </c>
      <c r="YR35" s="28">
        <f>YQ35*1.05</f>
        <v>2259.7474087346654</v>
      </c>
      <c r="YS35" s="28">
        <f t="shared" ref="YS35:ZC35" si="351">YR35</f>
        <v>2259.7474087346654</v>
      </c>
      <c r="YT35" s="28">
        <f t="shared" si="351"/>
        <v>2259.7474087346654</v>
      </c>
      <c r="YU35" s="28">
        <f t="shared" si="351"/>
        <v>2259.7474087346654</v>
      </c>
      <c r="YV35" s="28">
        <f t="shared" si="351"/>
        <v>2259.7474087346654</v>
      </c>
      <c r="YW35" s="28">
        <f t="shared" si="351"/>
        <v>2259.7474087346654</v>
      </c>
      <c r="YX35" s="28">
        <f t="shared" si="351"/>
        <v>2259.7474087346654</v>
      </c>
      <c r="YY35" s="28">
        <f t="shared" si="351"/>
        <v>2259.7474087346654</v>
      </c>
      <c r="YZ35" s="28">
        <f t="shared" si="351"/>
        <v>2259.7474087346654</v>
      </c>
      <c r="ZA35" s="28">
        <f t="shared" si="351"/>
        <v>2259.7474087346654</v>
      </c>
      <c r="ZB35" s="28">
        <f t="shared" si="351"/>
        <v>2259.7474087346654</v>
      </c>
      <c r="ZC35" s="28">
        <f t="shared" si="351"/>
        <v>2259.7474087346654</v>
      </c>
      <c r="ZD35" s="28">
        <f>ZC35*1.05</f>
        <v>2372.7347791713987</v>
      </c>
      <c r="ZE35" s="28">
        <f t="shared" ref="ZE35:ZO35" si="352">ZD35</f>
        <v>2372.7347791713987</v>
      </c>
      <c r="ZF35" s="28">
        <f t="shared" si="352"/>
        <v>2372.7347791713987</v>
      </c>
      <c r="ZG35" s="28">
        <f t="shared" si="352"/>
        <v>2372.7347791713987</v>
      </c>
      <c r="ZH35" s="28">
        <f t="shared" si="352"/>
        <v>2372.7347791713987</v>
      </c>
      <c r="ZI35" s="28">
        <f t="shared" si="352"/>
        <v>2372.7347791713987</v>
      </c>
      <c r="ZJ35" s="28">
        <f t="shared" si="352"/>
        <v>2372.7347791713987</v>
      </c>
      <c r="ZK35" s="28">
        <f t="shared" si="352"/>
        <v>2372.7347791713987</v>
      </c>
      <c r="ZL35" s="28">
        <f t="shared" si="352"/>
        <v>2372.7347791713987</v>
      </c>
      <c r="ZM35" s="28">
        <f t="shared" si="352"/>
        <v>2372.7347791713987</v>
      </c>
      <c r="ZN35" s="28">
        <f t="shared" si="352"/>
        <v>2372.7347791713987</v>
      </c>
      <c r="ZO35" s="28">
        <f t="shared" si="352"/>
        <v>2372.7347791713987</v>
      </c>
      <c r="ZP35" s="28">
        <f>ZO35*1.05</f>
        <v>2491.3715181299685</v>
      </c>
      <c r="ZQ35" s="28">
        <f t="shared" ref="ZQ35:AAA35" si="353">ZP35</f>
        <v>2491.3715181299685</v>
      </c>
      <c r="ZR35" s="28">
        <f t="shared" si="353"/>
        <v>2491.3715181299685</v>
      </c>
      <c r="ZS35" s="28">
        <f t="shared" si="353"/>
        <v>2491.3715181299685</v>
      </c>
      <c r="ZT35" s="28">
        <f t="shared" si="353"/>
        <v>2491.3715181299685</v>
      </c>
      <c r="ZU35" s="28">
        <f t="shared" si="353"/>
        <v>2491.3715181299685</v>
      </c>
      <c r="ZV35" s="28">
        <f t="shared" si="353"/>
        <v>2491.3715181299685</v>
      </c>
      <c r="ZW35" s="28">
        <f t="shared" si="353"/>
        <v>2491.3715181299685</v>
      </c>
      <c r="ZX35" s="28">
        <f t="shared" si="353"/>
        <v>2491.3715181299685</v>
      </c>
      <c r="ZY35" s="28">
        <f t="shared" si="353"/>
        <v>2491.3715181299685</v>
      </c>
      <c r="ZZ35" s="28">
        <f t="shared" si="353"/>
        <v>2491.3715181299685</v>
      </c>
      <c r="AAA35" s="28">
        <f t="shared" si="353"/>
        <v>2491.3715181299685</v>
      </c>
      <c r="AAB35" s="28">
        <f>AAA35*1.05</f>
        <v>2615.9400940364671</v>
      </c>
      <c r="AAC35" s="28">
        <f t="shared" ref="AAC35:AAM35" si="354">AAB35</f>
        <v>2615.9400940364671</v>
      </c>
      <c r="AAD35" s="28">
        <f t="shared" si="354"/>
        <v>2615.9400940364671</v>
      </c>
      <c r="AAE35" s="28">
        <f t="shared" si="354"/>
        <v>2615.9400940364671</v>
      </c>
      <c r="AAF35" s="28">
        <f t="shared" si="354"/>
        <v>2615.9400940364671</v>
      </c>
      <c r="AAG35" s="28">
        <f t="shared" si="354"/>
        <v>2615.9400940364671</v>
      </c>
      <c r="AAH35" s="28">
        <f t="shared" si="354"/>
        <v>2615.9400940364671</v>
      </c>
      <c r="AAI35" s="28">
        <f t="shared" si="354"/>
        <v>2615.9400940364671</v>
      </c>
      <c r="AAJ35" s="28">
        <f t="shared" si="354"/>
        <v>2615.9400940364671</v>
      </c>
      <c r="AAK35" s="28">
        <f t="shared" si="354"/>
        <v>2615.9400940364671</v>
      </c>
      <c r="AAL35" s="28">
        <f t="shared" si="354"/>
        <v>2615.9400940364671</v>
      </c>
      <c r="AAM35" s="28">
        <f t="shared" si="354"/>
        <v>2615.9400940364671</v>
      </c>
      <c r="AAN35" s="28">
        <f>AAM35*1.05</f>
        <v>2746.7370987382906</v>
      </c>
      <c r="AAO35" s="28">
        <f t="shared" ref="AAO35:AAY35" si="355">AAN35</f>
        <v>2746.7370987382906</v>
      </c>
      <c r="AAP35" s="28">
        <f t="shared" si="355"/>
        <v>2746.7370987382906</v>
      </c>
      <c r="AAQ35" s="28">
        <f t="shared" si="355"/>
        <v>2746.7370987382906</v>
      </c>
      <c r="AAR35" s="28">
        <f t="shared" si="355"/>
        <v>2746.7370987382906</v>
      </c>
      <c r="AAS35" s="28">
        <f t="shared" si="355"/>
        <v>2746.7370987382906</v>
      </c>
      <c r="AAT35" s="28">
        <f t="shared" si="355"/>
        <v>2746.7370987382906</v>
      </c>
      <c r="AAU35" s="28">
        <f t="shared" si="355"/>
        <v>2746.7370987382906</v>
      </c>
      <c r="AAV35" s="28">
        <f t="shared" si="355"/>
        <v>2746.7370987382906</v>
      </c>
      <c r="AAW35" s="28">
        <f t="shared" si="355"/>
        <v>2746.7370987382906</v>
      </c>
      <c r="AAX35" s="28">
        <f t="shared" si="355"/>
        <v>2746.7370987382906</v>
      </c>
      <c r="AAY35" s="28">
        <f t="shared" si="355"/>
        <v>2746.7370987382906</v>
      </c>
      <c r="AAZ35" s="28">
        <f>AAY35*1.05</f>
        <v>2884.0739536752053</v>
      </c>
      <c r="ABA35" s="28">
        <f t="shared" ref="ABA35:ABK35" si="356">AAZ35</f>
        <v>2884.0739536752053</v>
      </c>
      <c r="ABB35" s="28">
        <f t="shared" si="356"/>
        <v>2884.0739536752053</v>
      </c>
      <c r="ABC35" s="28">
        <f t="shared" si="356"/>
        <v>2884.0739536752053</v>
      </c>
      <c r="ABD35" s="28">
        <f t="shared" si="356"/>
        <v>2884.0739536752053</v>
      </c>
      <c r="ABE35" s="28">
        <f t="shared" si="356"/>
        <v>2884.0739536752053</v>
      </c>
      <c r="ABF35" s="28">
        <f t="shared" si="356"/>
        <v>2884.0739536752053</v>
      </c>
      <c r="ABG35" s="28">
        <f t="shared" si="356"/>
        <v>2884.0739536752053</v>
      </c>
      <c r="ABH35" s="28">
        <f t="shared" si="356"/>
        <v>2884.0739536752053</v>
      </c>
      <c r="ABI35" s="28">
        <f t="shared" si="356"/>
        <v>2884.0739536752053</v>
      </c>
      <c r="ABJ35" s="28">
        <f t="shared" si="356"/>
        <v>2884.0739536752053</v>
      </c>
      <c r="ABK35" s="28">
        <f t="shared" si="356"/>
        <v>2884.0739536752053</v>
      </c>
      <c r="ABL35" s="28">
        <f>ABK35*1.05</f>
        <v>3028.2776513589656</v>
      </c>
      <c r="ABM35" s="28">
        <f t="shared" ref="ABM35:ABW35" si="357">ABL35</f>
        <v>3028.2776513589656</v>
      </c>
      <c r="ABN35" s="28">
        <f t="shared" si="357"/>
        <v>3028.2776513589656</v>
      </c>
      <c r="ABO35" s="28">
        <f t="shared" si="357"/>
        <v>3028.2776513589656</v>
      </c>
      <c r="ABP35" s="28">
        <f t="shared" si="357"/>
        <v>3028.2776513589656</v>
      </c>
      <c r="ABQ35" s="28">
        <f t="shared" si="357"/>
        <v>3028.2776513589656</v>
      </c>
      <c r="ABR35" s="28">
        <f t="shared" si="357"/>
        <v>3028.2776513589656</v>
      </c>
      <c r="ABS35" s="28">
        <f t="shared" si="357"/>
        <v>3028.2776513589656</v>
      </c>
      <c r="ABT35" s="28">
        <f t="shared" si="357"/>
        <v>3028.2776513589656</v>
      </c>
      <c r="ABU35" s="28">
        <f t="shared" si="357"/>
        <v>3028.2776513589656</v>
      </c>
      <c r="ABV35" s="28">
        <f t="shared" si="357"/>
        <v>3028.2776513589656</v>
      </c>
      <c r="ABW35" s="28">
        <f t="shared" si="357"/>
        <v>3028.2776513589656</v>
      </c>
      <c r="ABX35" s="28">
        <f>ABW35*1.05</f>
        <v>3179.691533926914</v>
      </c>
      <c r="ABY35" s="28">
        <f t="shared" ref="ABY35:ACI35" si="358">ABX35</f>
        <v>3179.691533926914</v>
      </c>
      <c r="ABZ35" s="28">
        <f t="shared" si="358"/>
        <v>3179.691533926914</v>
      </c>
      <c r="ACA35" s="28">
        <f t="shared" si="358"/>
        <v>3179.691533926914</v>
      </c>
      <c r="ACB35" s="28">
        <f t="shared" si="358"/>
        <v>3179.691533926914</v>
      </c>
      <c r="ACC35" s="28">
        <f t="shared" si="358"/>
        <v>3179.691533926914</v>
      </c>
      <c r="ACD35" s="28">
        <f t="shared" si="358"/>
        <v>3179.691533926914</v>
      </c>
      <c r="ACE35" s="28">
        <f t="shared" si="358"/>
        <v>3179.691533926914</v>
      </c>
      <c r="ACF35" s="28">
        <f t="shared" si="358"/>
        <v>3179.691533926914</v>
      </c>
      <c r="ACG35" s="28">
        <f t="shared" si="358"/>
        <v>3179.691533926914</v>
      </c>
      <c r="ACH35" s="28">
        <f t="shared" si="358"/>
        <v>3179.691533926914</v>
      </c>
      <c r="ACI35" s="29">
        <f t="shared" si="358"/>
        <v>3179.691533926914</v>
      </c>
      <c r="ACJ35" s="28">
        <f>ACI35*1.05</f>
        <v>3338.6761106232598</v>
      </c>
      <c r="ACK35" s="28">
        <f t="shared" ref="ACK35:ACU35" si="359">ACJ35</f>
        <v>3338.6761106232598</v>
      </c>
      <c r="ACL35" s="28">
        <f t="shared" si="359"/>
        <v>3338.6761106232598</v>
      </c>
      <c r="ACM35" s="28">
        <f t="shared" si="359"/>
        <v>3338.6761106232598</v>
      </c>
      <c r="ACN35" s="28">
        <f t="shared" si="359"/>
        <v>3338.6761106232598</v>
      </c>
      <c r="ACO35" s="28">
        <f t="shared" si="359"/>
        <v>3338.6761106232598</v>
      </c>
      <c r="ACP35" s="28">
        <f t="shared" si="359"/>
        <v>3338.6761106232598</v>
      </c>
      <c r="ACQ35" s="28">
        <f t="shared" si="359"/>
        <v>3338.6761106232598</v>
      </c>
      <c r="ACR35" s="28">
        <f t="shared" si="359"/>
        <v>3338.6761106232598</v>
      </c>
      <c r="ACS35" s="28">
        <f t="shared" si="359"/>
        <v>3338.6761106232598</v>
      </c>
      <c r="ACT35" s="28">
        <f t="shared" si="359"/>
        <v>3338.6761106232598</v>
      </c>
      <c r="ACU35" s="28">
        <f t="shared" si="359"/>
        <v>3338.6761106232598</v>
      </c>
      <c r="ACV35" s="28">
        <f>ACU35*1.05</f>
        <v>3505.609916154423</v>
      </c>
      <c r="ACW35" s="28">
        <f t="shared" ref="ACW35:ADG35" si="360">ACV35</f>
        <v>3505.609916154423</v>
      </c>
      <c r="ACX35" s="28">
        <f t="shared" si="360"/>
        <v>3505.609916154423</v>
      </c>
      <c r="ACY35" s="28">
        <f t="shared" si="360"/>
        <v>3505.609916154423</v>
      </c>
      <c r="ACZ35" s="28">
        <f t="shared" si="360"/>
        <v>3505.609916154423</v>
      </c>
      <c r="ADA35" s="28">
        <f t="shared" si="360"/>
        <v>3505.609916154423</v>
      </c>
      <c r="ADB35" s="28">
        <f t="shared" si="360"/>
        <v>3505.609916154423</v>
      </c>
      <c r="ADC35" s="28">
        <f t="shared" si="360"/>
        <v>3505.609916154423</v>
      </c>
      <c r="ADD35" s="28">
        <f t="shared" si="360"/>
        <v>3505.609916154423</v>
      </c>
      <c r="ADE35" s="28">
        <f t="shared" si="360"/>
        <v>3505.609916154423</v>
      </c>
      <c r="ADF35" s="28">
        <f t="shared" si="360"/>
        <v>3505.609916154423</v>
      </c>
      <c r="ADG35" s="28">
        <f t="shared" si="360"/>
        <v>3505.609916154423</v>
      </c>
      <c r="ADH35" s="28">
        <f>ADG35*1.05</f>
        <v>3680.8904119621443</v>
      </c>
      <c r="ADI35" s="28">
        <f t="shared" ref="ADI35:ADS35" si="361">ADH35</f>
        <v>3680.8904119621443</v>
      </c>
      <c r="ADJ35" s="28">
        <f t="shared" si="361"/>
        <v>3680.8904119621443</v>
      </c>
      <c r="ADK35" s="28">
        <f t="shared" si="361"/>
        <v>3680.8904119621443</v>
      </c>
      <c r="ADL35" s="28">
        <f t="shared" si="361"/>
        <v>3680.8904119621443</v>
      </c>
      <c r="ADM35" s="28">
        <f t="shared" si="361"/>
        <v>3680.8904119621443</v>
      </c>
      <c r="ADN35" s="28">
        <f t="shared" si="361"/>
        <v>3680.8904119621443</v>
      </c>
      <c r="ADO35" s="28">
        <f t="shared" si="361"/>
        <v>3680.8904119621443</v>
      </c>
      <c r="ADP35" s="28">
        <f t="shared" si="361"/>
        <v>3680.8904119621443</v>
      </c>
      <c r="ADQ35" s="28">
        <f t="shared" si="361"/>
        <v>3680.8904119621443</v>
      </c>
      <c r="ADR35" s="28">
        <f t="shared" si="361"/>
        <v>3680.8904119621443</v>
      </c>
      <c r="ADS35" s="28">
        <f t="shared" si="361"/>
        <v>3680.8904119621443</v>
      </c>
      <c r="ADT35" s="28">
        <f>ADS35*1.05</f>
        <v>3864.9349325602516</v>
      </c>
      <c r="ADU35" s="28">
        <f t="shared" ref="ADU35:AEE35" si="362">ADT35</f>
        <v>3864.9349325602516</v>
      </c>
      <c r="ADV35" s="28">
        <f t="shared" si="362"/>
        <v>3864.9349325602516</v>
      </c>
      <c r="ADW35" s="28">
        <f t="shared" si="362"/>
        <v>3864.9349325602516</v>
      </c>
      <c r="ADX35" s="28">
        <f t="shared" si="362"/>
        <v>3864.9349325602516</v>
      </c>
      <c r="ADY35" s="28">
        <f t="shared" si="362"/>
        <v>3864.9349325602516</v>
      </c>
      <c r="ADZ35" s="28">
        <f t="shared" si="362"/>
        <v>3864.9349325602516</v>
      </c>
      <c r="AEA35" s="28">
        <f t="shared" si="362"/>
        <v>3864.9349325602516</v>
      </c>
      <c r="AEB35" s="28">
        <f t="shared" si="362"/>
        <v>3864.9349325602516</v>
      </c>
      <c r="AEC35" s="28">
        <f t="shared" si="362"/>
        <v>3864.9349325602516</v>
      </c>
      <c r="AED35" s="28">
        <f t="shared" si="362"/>
        <v>3864.9349325602516</v>
      </c>
      <c r="AEE35" s="28">
        <f t="shared" si="362"/>
        <v>3864.9349325602516</v>
      </c>
      <c r="AEF35" s="28">
        <f>AEE35*1.05</f>
        <v>4058.1816791882643</v>
      </c>
      <c r="AEG35" s="28">
        <f t="shared" ref="AEG35:AEQ35" si="363">AEF35</f>
        <v>4058.1816791882643</v>
      </c>
      <c r="AEH35" s="28">
        <f t="shared" si="363"/>
        <v>4058.1816791882643</v>
      </c>
      <c r="AEI35" s="28">
        <f t="shared" si="363"/>
        <v>4058.1816791882643</v>
      </c>
      <c r="AEJ35" s="28">
        <f t="shared" si="363"/>
        <v>4058.1816791882643</v>
      </c>
      <c r="AEK35" s="28">
        <f t="shared" si="363"/>
        <v>4058.1816791882643</v>
      </c>
      <c r="AEL35" s="28">
        <f t="shared" si="363"/>
        <v>4058.1816791882643</v>
      </c>
      <c r="AEM35" s="28">
        <f t="shared" si="363"/>
        <v>4058.1816791882643</v>
      </c>
      <c r="AEN35" s="28">
        <f t="shared" si="363"/>
        <v>4058.1816791882643</v>
      </c>
      <c r="AEO35" s="28">
        <f t="shared" si="363"/>
        <v>4058.1816791882643</v>
      </c>
      <c r="AEP35" s="28">
        <f t="shared" si="363"/>
        <v>4058.1816791882643</v>
      </c>
      <c r="AEQ35" s="28">
        <f t="shared" si="363"/>
        <v>4058.1816791882643</v>
      </c>
      <c r="AER35" s="28">
        <f>AEQ35*1.05</f>
        <v>4261.0907631476775</v>
      </c>
      <c r="AES35" s="28">
        <f t="shared" ref="AES35:AFC35" si="364">AER35</f>
        <v>4261.0907631476775</v>
      </c>
      <c r="AET35" s="28">
        <f t="shared" si="364"/>
        <v>4261.0907631476775</v>
      </c>
      <c r="AEU35" s="28">
        <f t="shared" si="364"/>
        <v>4261.0907631476775</v>
      </c>
      <c r="AEV35" s="28">
        <f t="shared" si="364"/>
        <v>4261.0907631476775</v>
      </c>
      <c r="AEW35" s="28">
        <f t="shared" si="364"/>
        <v>4261.0907631476775</v>
      </c>
      <c r="AEX35" s="28">
        <f t="shared" si="364"/>
        <v>4261.0907631476775</v>
      </c>
      <c r="AEY35" s="28">
        <f t="shared" si="364"/>
        <v>4261.0907631476775</v>
      </c>
      <c r="AEZ35" s="28">
        <f t="shared" si="364"/>
        <v>4261.0907631476775</v>
      </c>
      <c r="AFA35" s="28">
        <f t="shared" si="364"/>
        <v>4261.0907631476775</v>
      </c>
      <c r="AFB35" s="28">
        <f t="shared" si="364"/>
        <v>4261.0907631476775</v>
      </c>
      <c r="AFC35" s="28">
        <f t="shared" si="364"/>
        <v>4261.0907631476775</v>
      </c>
      <c r="AFD35" s="28">
        <f>AFC35*1.05</f>
        <v>4474.1453013050614</v>
      </c>
      <c r="AFE35" s="28">
        <f t="shared" ref="AFE35:AFO35" si="365">AFD35</f>
        <v>4474.1453013050614</v>
      </c>
      <c r="AFF35" s="28">
        <f t="shared" si="365"/>
        <v>4474.1453013050614</v>
      </c>
      <c r="AFG35" s="28">
        <f t="shared" si="365"/>
        <v>4474.1453013050614</v>
      </c>
      <c r="AFH35" s="28">
        <f t="shared" si="365"/>
        <v>4474.1453013050614</v>
      </c>
      <c r="AFI35" s="28">
        <f t="shared" si="365"/>
        <v>4474.1453013050614</v>
      </c>
      <c r="AFJ35" s="28">
        <f t="shared" si="365"/>
        <v>4474.1453013050614</v>
      </c>
      <c r="AFK35" s="28">
        <f t="shared" si="365"/>
        <v>4474.1453013050614</v>
      </c>
      <c r="AFL35" s="28">
        <f t="shared" si="365"/>
        <v>4474.1453013050614</v>
      </c>
      <c r="AFM35" s="28">
        <f t="shared" si="365"/>
        <v>4474.1453013050614</v>
      </c>
      <c r="AFN35" s="28">
        <f t="shared" si="365"/>
        <v>4474.1453013050614</v>
      </c>
      <c r="AFO35" s="28">
        <f t="shared" si="365"/>
        <v>4474.1453013050614</v>
      </c>
      <c r="AFP35" s="28">
        <f>AFO35*1.05</f>
        <v>4697.8525663703149</v>
      </c>
      <c r="AFQ35" s="28">
        <f t="shared" ref="AFQ35:AGA35" si="366">AFP35</f>
        <v>4697.8525663703149</v>
      </c>
      <c r="AFR35" s="28">
        <f t="shared" si="366"/>
        <v>4697.8525663703149</v>
      </c>
      <c r="AFS35" s="28">
        <f t="shared" si="366"/>
        <v>4697.8525663703149</v>
      </c>
      <c r="AFT35" s="28">
        <f t="shared" si="366"/>
        <v>4697.8525663703149</v>
      </c>
      <c r="AFU35" s="28">
        <f t="shared" si="366"/>
        <v>4697.8525663703149</v>
      </c>
      <c r="AFV35" s="28">
        <f t="shared" si="366"/>
        <v>4697.8525663703149</v>
      </c>
      <c r="AFW35" s="28">
        <f t="shared" si="366"/>
        <v>4697.8525663703149</v>
      </c>
      <c r="AFX35" s="28">
        <f t="shared" si="366"/>
        <v>4697.8525663703149</v>
      </c>
      <c r="AFY35" s="28">
        <f t="shared" si="366"/>
        <v>4697.8525663703149</v>
      </c>
      <c r="AFZ35" s="28">
        <f t="shared" si="366"/>
        <v>4697.8525663703149</v>
      </c>
      <c r="AGA35" s="28">
        <f t="shared" si="366"/>
        <v>4697.8525663703149</v>
      </c>
      <c r="AGB35" s="28">
        <f>AGA35*1.05</f>
        <v>4932.7451946888305</v>
      </c>
      <c r="AGC35" s="28">
        <f t="shared" ref="AGC35:AGM35" si="367">AGB35</f>
        <v>4932.7451946888305</v>
      </c>
      <c r="AGD35" s="28">
        <f t="shared" si="367"/>
        <v>4932.7451946888305</v>
      </c>
      <c r="AGE35" s="28">
        <f t="shared" si="367"/>
        <v>4932.7451946888305</v>
      </c>
      <c r="AGF35" s="28">
        <f t="shared" si="367"/>
        <v>4932.7451946888305</v>
      </c>
      <c r="AGG35" s="28">
        <f t="shared" si="367"/>
        <v>4932.7451946888305</v>
      </c>
      <c r="AGH35" s="28">
        <f t="shared" si="367"/>
        <v>4932.7451946888305</v>
      </c>
      <c r="AGI35" s="28">
        <f t="shared" si="367"/>
        <v>4932.7451946888305</v>
      </c>
      <c r="AGJ35" s="28">
        <f t="shared" si="367"/>
        <v>4932.7451946888305</v>
      </c>
      <c r="AGK35" s="28">
        <f t="shared" si="367"/>
        <v>4932.7451946888305</v>
      </c>
      <c r="AGL35" s="28">
        <f t="shared" si="367"/>
        <v>4932.7451946888305</v>
      </c>
      <c r="AGM35" s="28">
        <f t="shared" si="367"/>
        <v>4932.7451946888305</v>
      </c>
      <c r="AGN35" s="28">
        <f>AGM35*1.05</f>
        <v>5179.3824544232721</v>
      </c>
      <c r="AGO35" s="28">
        <f t="shared" ref="AGO35:AGY35" si="368">AGN35</f>
        <v>5179.3824544232721</v>
      </c>
      <c r="AGP35" s="28">
        <f t="shared" si="368"/>
        <v>5179.3824544232721</v>
      </c>
      <c r="AGQ35" s="28">
        <f t="shared" si="368"/>
        <v>5179.3824544232721</v>
      </c>
      <c r="AGR35" s="28">
        <f t="shared" si="368"/>
        <v>5179.3824544232721</v>
      </c>
      <c r="AGS35" s="28">
        <f t="shared" si="368"/>
        <v>5179.3824544232721</v>
      </c>
      <c r="AGT35" s="28">
        <f t="shared" si="368"/>
        <v>5179.3824544232721</v>
      </c>
      <c r="AGU35" s="28">
        <f t="shared" si="368"/>
        <v>5179.3824544232721</v>
      </c>
      <c r="AGV35" s="28">
        <f t="shared" si="368"/>
        <v>5179.3824544232721</v>
      </c>
      <c r="AGW35" s="28">
        <f t="shared" si="368"/>
        <v>5179.3824544232721</v>
      </c>
      <c r="AGX35" s="28">
        <f t="shared" si="368"/>
        <v>5179.3824544232721</v>
      </c>
      <c r="AGY35" s="28">
        <f t="shared" si="368"/>
        <v>5179.3824544232721</v>
      </c>
      <c r="AGZ35" s="28">
        <v>0</v>
      </c>
      <c r="AHA35" s="28">
        <f t="shared" ref="AHA35:AII35" si="369">AGZ35</f>
        <v>0</v>
      </c>
      <c r="AHB35" s="28">
        <f t="shared" si="369"/>
        <v>0</v>
      </c>
      <c r="AHC35" s="28">
        <f t="shared" si="369"/>
        <v>0</v>
      </c>
      <c r="AHD35" s="28">
        <f t="shared" si="369"/>
        <v>0</v>
      </c>
      <c r="AHE35" s="28">
        <f t="shared" si="369"/>
        <v>0</v>
      </c>
      <c r="AHF35" s="28">
        <f t="shared" si="369"/>
        <v>0</v>
      </c>
      <c r="AHG35" s="28">
        <f t="shared" si="369"/>
        <v>0</v>
      </c>
      <c r="AHH35" s="28">
        <f t="shared" si="369"/>
        <v>0</v>
      </c>
      <c r="AHI35" s="28">
        <f t="shared" si="369"/>
        <v>0</v>
      </c>
      <c r="AHJ35" s="28">
        <f t="shared" si="369"/>
        <v>0</v>
      </c>
      <c r="AHK35" s="28">
        <f t="shared" si="369"/>
        <v>0</v>
      </c>
      <c r="AHL35" s="28">
        <f t="shared" si="369"/>
        <v>0</v>
      </c>
      <c r="AHM35" s="28">
        <f t="shared" si="369"/>
        <v>0</v>
      </c>
      <c r="AHN35" s="28">
        <f t="shared" si="369"/>
        <v>0</v>
      </c>
      <c r="AHO35" s="28">
        <f t="shared" si="369"/>
        <v>0</v>
      </c>
      <c r="AHP35" s="28">
        <f t="shared" si="369"/>
        <v>0</v>
      </c>
      <c r="AHQ35" s="28">
        <f t="shared" si="369"/>
        <v>0</v>
      </c>
      <c r="AHR35" s="28">
        <f t="shared" si="369"/>
        <v>0</v>
      </c>
      <c r="AHS35" s="28">
        <f t="shared" si="369"/>
        <v>0</v>
      </c>
      <c r="AHT35" s="28">
        <f t="shared" si="369"/>
        <v>0</v>
      </c>
      <c r="AHU35" s="28">
        <f t="shared" si="369"/>
        <v>0</v>
      </c>
      <c r="AHV35" s="28">
        <f t="shared" si="369"/>
        <v>0</v>
      </c>
      <c r="AHW35" s="28">
        <f t="shared" si="369"/>
        <v>0</v>
      </c>
      <c r="AHX35" s="28">
        <f t="shared" si="369"/>
        <v>0</v>
      </c>
      <c r="AHY35" s="28">
        <f t="shared" si="369"/>
        <v>0</v>
      </c>
      <c r="AHZ35" s="28">
        <f t="shared" si="369"/>
        <v>0</v>
      </c>
      <c r="AIA35" s="28">
        <f t="shared" si="369"/>
        <v>0</v>
      </c>
      <c r="AIB35" s="28">
        <f t="shared" si="369"/>
        <v>0</v>
      </c>
      <c r="AIC35" s="28">
        <f t="shared" si="369"/>
        <v>0</v>
      </c>
      <c r="AID35" s="28">
        <f t="shared" si="369"/>
        <v>0</v>
      </c>
      <c r="AIE35" s="28">
        <f t="shared" si="369"/>
        <v>0</v>
      </c>
      <c r="AIF35" s="28">
        <f t="shared" si="369"/>
        <v>0</v>
      </c>
      <c r="AIG35" s="28">
        <f t="shared" si="369"/>
        <v>0</v>
      </c>
      <c r="AIH35" s="28">
        <f t="shared" si="369"/>
        <v>0</v>
      </c>
      <c r="AII35" s="28">
        <f t="shared" si="369"/>
        <v>0</v>
      </c>
    </row>
    <row r="36" spans="1:919" hidden="1" x14ac:dyDescent="0.3">
      <c r="A36" t="s">
        <v>101</v>
      </c>
      <c r="B36" s="64" t="s">
        <v>102</v>
      </c>
      <c r="C36" t="s">
        <v>103</v>
      </c>
      <c r="D36" s="6">
        <f>D35</f>
        <v>43761.82</v>
      </c>
      <c r="F36" s="5">
        <v>34700</v>
      </c>
      <c r="G36" s="5">
        <v>38352</v>
      </c>
      <c r="H36" s="79">
        <f t="shared" si="31"/>
        <v>0</v>
      </c>
      <c r="I36" s="78">
        <f t="shared" si="25"/>
        <v>0</v>
      </c>
      <c r="J36" t="s">
        <v>54</v>
      </c>
      <c r="K36" t="s">
        <v>47</v>
      </c>
      <c r="L36" t="s">
        <v>69</v>
      </c>
      <c r="M36" t="s">
        <v>48</v>
      </c>
      <c r="N36" t="s">
        <v>104</v>
      </c>
      <c r="O36" t="s">
        <v>64</v>
      </c>
      <c r="P36" s="13">
        <v>1</v>
      </c>
      <c r="S36">
        <v>120</v>
      </c>
      <c r="T36">
        <v>120</v>
      </c>
      <c r="U36">
        <v>4</v>
      </c>
      <c r="V36">
        <v>365</v>
      </c>
      <c r="JW36" s="16"/>
      <c r="JX36" s="18">
        <f t="shared" ref="JX36:LC36" si="370">JX35</f>
        <v>474.2445261131183</v>
      </c>
      <c r="JY36" s="18">
        <f t="shared" si="370"/>
        <v>474.2445261131183</v>
      </c>
      <c r="JZ36" s="18">
        <f t="shared" si="370"/>
        <v>474.2445261131183</v>
      </c>
      <c r="KA36" s="18">
        <f t="shared" si="370"/>
        <v>474.2445261131183</v>
      </c>
      <c r="KB36" s="18">
        <f t="shared" si="370"/>
        <v>474.2445261131183</v>
      </c>
      <c r="KC36" s="18">
        <f t="shared" si="370"/>
        <v>474.2445261131183</v>
      </c>
      <c r="KD36" s="18">
        <f t="shared" si="370"/>
        <v>474.2445261131183</v>
      </c>
      <c r="KE36" s="18">
        <f t="shared" si="370"/>
        <v>474.2445261131183</v>
      </c>
      <c r="KF36" s="18">
        <f t="shared" si="370"/>
        <v>474.2445261131183</v>
      </c>
      <c r="KG36" s="18">
        <f t="shared" si="370"/>
        <v>474.2445261131183</v>
      </c>
      <c r="KH36" s="18">
        <f t="shared" si="370"/>
        <v>474.2445261131183</v>
      </c>
      <c r="KI36" s="18">
        <f t="shared" si="370"/>
        <v>474.2445261131183</v>
      </c>
      <c r="KJ36" s="18">
        <f t="shared" si="370"/>
        <v>497.95675241877422</v>
      </c>
      <c r="KK36" s="18">
        <f t="shared" si="370"/>
        <v>497.95675241877422</v>
      </c>
      <c r="KL36" s="18">
        <f t="shared" si="370"/>
        <v>497.95675241877422</v>
      </c>
      <c r="KM36" s="18">
        <f t="shared" si="370"/>
        <v>497.95675241877422</v>
      </c>
      <c r="KN36" s="18">
        <f t="shared" si="370"/>
        <v>497.95675241877422</v>
      </c>
      <c r="KO36" s="18">
        <f t="shared" si="370"/>
        <v>497.95675241877422</v>
      </c>
      <c r="KP36" s="18">
        <f t="shared" si="370"/>
        <v>497.95675241877422</v>
      </c>
      <c r="KQ36" s="18">
        <f t="shared" si="370"/>
        <v>497.95675241877422</v>
      </c>
      <c r="KR36" s="18">
        <f t="shared" si="370"/>
        <v>497.95675241877422</v>
      </c>
      <c r="KS36" s="18">
        <f t="shared" si="370"/>
        <v>497.95675241877422</v>
      </c>
      <c r="KT36" s="18">
        <f t="shared" si="370"/>
        <v>497.95675241877422</v>
      </c>
      <c r="KU36" s="18">
        <f t="shared" si="370"/>
        <v>497.95675241877422</v>
      </c>
      <c r="KV36" s="18">
        <f t="shared" si="370"/>
        <v>522.854590039713</v>
      </c>
      <c r="KW36" s="18">
        <f t="shared" si="370"/>
        <v>522.854590039713</v>
      </c>
      <c r="KX36" s="18">
        <f t="shared" si="370"/>
        <v>522.854590039713</v>
      </c>
      <c r="KY36" s="18">
        <f t="shared" si="370"/>
        <v>522.854590039713</v>
      </c>
      <c r="KZ36" s="18">
        <f t="shared" si="370"/>
        <v>522.854590039713</v>
      </c>
      <c r="LA36" s="18">
        <f t="shared" si="370"/>
        <v>522.854590039713</v>
      </c>
      <c r="LB36" s="18">
        <f t="shared" si="370"/>
        <v>522.854590039713</v>
      </c>
      <c r="LC36" s="18">
        <f t="shared" si="370"/>
        <v>522.854590039713</v>
      </c>
      <c r="LD36" s="18">
        <f t="shared" ref="LD36:MI36" si="371">LD35</f>
        <v>522.854590039713</v>
      </c>
      <c r="LE36" s="18">
        <f t="shared" si="371"/>
        <v>522.854590039713</v>
      </c>
      <c r="LF36" s="18">
        <f t="shared" si="371"/>
        <v>522.854590039713</v>
      </c>
      <c r="LG36" s="18">
        <f t="shared" si="371"/>
        <v>522.854590039713</v>
      </c>
      <c r="LH36" s="18">
        <f t="shared" si="371"/>
        <v>548.99731954169863</v>
      </c>
      <c r="LI36" s="18">
        <f t="shared" si="371"/>
        <v>548.99731954169863</v>
      </c>
      <c r="LJ36" s="18">
        <f t="shared" si="371"/>
        <v>548.99731954169863</v>
      </c>
      <c r="LK36" s="18">
        <f t="shared" si="371"/>
        <v>548.99731954169863</v>
      </c>
      <c r="LL36" s="18">
        <f t="shared" si="371"/>
        <v>548.99731954169863</v>
      </c>
      <c r="LM36" s="18">
        <f t="shared" si="371"/>
        <v>548.99731954169863</v>
      </c>
      <c r="LN36" s="18">
        <f t="shared" si="371"/>
        <v>548.99731954169863</v>
      </c>
      <c r="LO36" s="18">
        <f t="shared" si="371"/>
        <v>548.99731954169863</v>
      </c>
      <c r="LP36" s="18">
        <f t="shared" si="371"/>
        <v>548.99731954169863</v>
      </c>
      <c r="LQ36" s="18">
        <f t="shared" si="371"/>
        <v>548.99731954169863</v>
      </c>
      <c r="LR36" s="18">
        <f t="shared" si="371"/>
        <v>548.99731954169863</v>
      </c>
      <c r="LS36" s="18">
        <f t="shared" si="371"/>
        <v>548.99731954169863</v>
      </c>
      <c r="LT36" s="18">
        <f t="shared" si="371"/>
        <v>576.44718551878361</v>
      </c>
      <c r="LU36" s="18">
        <f t="shared" si="371"/>
        <v>576.44718551878361</v>
      </c>
      <c r="LV36" s="18">
        <f t="shared" si="371"/>
        <v>576.44718551878361</v>
      </c>
      <c r="LW36" s="18">
        <f t="shared" si="371"/>
        <v>576.44718551878361</v>
      </c>
      <c r="LX36" s="18">
        <f t="shared" si="371"/>
        <v>576.44718551878361</v>
      </c>
      <c r="LY36" s="18">
        <f t="shared" si="371"/>
        <v>576.44718551878361</v>
      </c>
      <c r="LZ36" s="18">
        <f t="shared" si="371"/>
        <v>576.44718551878361</v>
      </c>
      <c r="MA36" s="18">
        <f t="shared" si="371"/>
        <v>576.44718551878361</v>
      </c>
      <c r="MB36" s="18">
        <f t="shared" si="371"/>
        <v>576.44718551878361</v>
      </c>
      <c r="MC36" s="18">
        <f t="shared" si="371"/>
        <v>576.44718551878361</v>
      </c>
      <c r="MD36" s="18">
        <f t="shared" si="371"/>
        <v>576.44718551878361</v>
      </c>
      <c r="ME36" s="18">
        <f t="shared" si="371"/>
        <v>576.44718551878361</v>
      </c>
      <c r="MF36" s="18">
        <f t="shared" si="371"/>
        <v>605.26954479472283</v>
      </c>
      <c r="MG36" s="18">
        <f t="shared" si="371"/>
        <v>605.26954479472283</v>
      </c>
      <c r="MH36" s="18">
        <f t="shared" si="371"/>
        <v>605.26954479472283</v>
      </c>
      <c r="MI36" s="18">
        <f t="shared" si="371"/>
        <v>605.26954479472283</v>
      </c>
      <c r="MJ36" s="18">
        <f t="shared" ref="MJ36:NO36" si="372">MJ35</f>
        <v>605.26954479472283</v>
      </c>
      <c r="MK36" s="18">
        <f t="shared" si="372"/>
        <v>605.26954479472283</v>
      </c>
      <c r="ML36" s="18">
        <f t="shared" si="372"/>
        <v>605.26954479472283</v>
      </c>
      <c r="MM36" s="18">
        <f t="shared" si="372"/>
        <v>605.26954479472283</v>
      </c>
      <c r="MN36" s="18">
        <f t="shared" si="372"/>
        <v>605.26954479472283</v>
      </c>
      <c r="MO36" s="18">
        <f t="shared" si="372"/>
        <v>605.26954479472283</v>
      </c>
      <c r="MP36" s="18">
        <f t="shared" si="372"/>
        <v>605.26954479472283</v>
      </c>
      <c r="MQ36" s="18">
        <f t="shared" si="372"/>
        <v>605.26954479472283</v>
      </c>
      <c r="MR36" s="18">
        <f t="shared" si="372"/>
        <v>635.53302203445901</v>
      </c>
      <c r="MS36" s="18">
        <f t="shared" si="372"/>
        <v>635.53302203445901</v>
      </c>
      <c r="MT36" s="18">
        <f t="shared" si="372"/>
        <v>635.53302203445901</v>
      </c>
      <c r="MU36" s="18">
        <f t="shared" si="372"/>
        <v>635.53302203445901</v>
      </c>
      <c r="MV36" s="18">
        <f t="shared" si="372"/>
        <v>635.53302203445901</v>
      </c>
      <c r="MW36" s="18">
        <f t="shared" si="372"/>
        <v>635.53302203445901</v>
      </c>
      <c r="MX36" s="18">
        <f t="shared" si="372"/>
        <v>635.53302203445901</v>
      </c>
      <c r="MY36" s="18">
        <f t="shared" si="372"/>
        <v>635.53302203445901</v>
      </c>
      <c r="MZ36" s="18">
        <f t="shared" si="372"/>
        <v>635.53302203445901</v>
      </c>
      <c r="NA36" s="18">
        <f t="shared" si="372"/>
        <v>635.53302203445901</v>
      </c>
      <c r="NB36" s="18">
        <f t="shared" si="372"/>
        <v>635.53302203445901</v>
      </c>
      <c r="NC36" s="18">
        <f t="shared" si="372"/>
        <v>635.53302203445901</v>
      </c>
      <c r="ND36" s="18">
        <f t="shared" si="372"/>
        <v>667.30967313618203</v>
      </c>
      <c r="NE36" s="18">
        <f t="shared" si="372"/>
        <v>667.30967313618203</v>
      </c>
      <c r="NF36" s="18">
        <f t="shared" si="372"/>
        <v>667.30967313618203</v>
      </c>
      <c r="NG36" s="18">
        <f t="shared" si="372"/>
        <v>667.30967313618203</v>
      </c>
      <c r="NH36" s="18">
        <f t="shared" si="372"/>
        <v>667.30967313618203</v>
      </c>
      <c r="NI36" s="18">
        <f t="shared" si="372"/>
        <v>667.30967313618203</v>
      </c>
      <c r="NJ36" s="18">
        <f t="shared" si="372"/>
        <v>667.30967313618203</v>
      </c>
      <c r="NK36" s="18">
        <f t="shared" si="372"/>
        <v>667.30967313618203</v>
      </c>
      <c r="NL36" s="18">
        <f t="shared" si="372"/>
        <v>667.30967313618203</v>
      </c>
      <c r="NM36" s="18">
        <f t="shared" si="372"/>
        <v>667.30967313618203</v>
      </c>
      <c r="NN36" s="18">
        <f t="shared" si="372"/>
        <v>667.30967313618203</v>
      </c>
      <c r="NO36" s="18">
        <f t="shared" si="372"/>
        <v>667.30967313618203</v>
      </c>
      <c r="NP36" s="18">
        <f t="shared" ref="NP36:OM36" si="373">NP35</f>
        <v>700.67515679299117</v>
      </c>
      <c r="NQ36" s="18">
        <f t="shared" si="373"/>
        <v>700.67515679299117</v>
      </c>
      <c r="NR36" s="18">
        <f t="shared" si="373"/>
        <v>700.67515679299117</v>
      </c>
      <c r="NS36" s="18">
        <f t="shared" si="373"/>
        <v>700.67515679299117</v>
      </c>
      <c r="NT36" s="18">
        <f t="shared" si="373"/>
        <v>700.67515679299117</v>
      </c>
      <c r="NU36" s="18">
        <f t="shared" si="373"/>
        <v>700.67515679299117</v>
      </c>
      <c r="NV36" s="18">
        <f t="shared" si="373"/>
        <v>700.67515679299117</v>
      </c>
      <c r="NW36" s="18">
        <f t="shared" si="373"/>
        <v>700.67515679299117</v>
      </c>
      <c r="NX36" s="18">
        <f t="shared" si="373"/>
        <v>700.67515679299117</v>
      </c>
      <c r="NY36" s="18">
        <f t="shared" si="373"/>
        <v>700.67515679299117</v>
      </c>
      <c r="NZ36" s="18">
        <f t="shared" si="373"/>
        <v>700.67515679299117</v>
      </c>
      <c r="OA36" s="18">
        <f t="shared" si="373"/>
        <v>700.67515679299117</v>
      </c>
      <c r="OB36" s="18">
        <f t="shared" si="373"/>
        <v>735.70891463264081</v>
      </c>
      <c r="OC36" s="18">
        <f t="shared" si="373"/>
        <v>735.70891463264081</v>
      </c>
      <c r="OD36" s="18">
        <f t="shared" si="373"/>
        <v>735.70891463264081</v>
      </c>
      <c r="OE36" s="18">
        <f t="shared" si="373"/>
        <v>735.70891463264081</v>
      </c>
      <c r="OF36" s="18">
        <f t="shared" si="373"/>
        <v>735.70891463264081</v>
      </c>
      <c r="OG36" s="18">
        <f t="shared" si="373"/>
        <v>735.70891463264081</v>
      </c>
      <c r="OH36" s="18">
        <f t="shared" si="373"/>
        <v>735.70891463264081</v>
      </c>
      <c r="OI36" s="18">
        <f t="shared" si="373"/>
        <v>735.70891463264081</v>
      </c>
      <c r="OJ36" s="18">
        <f t="shared" si="373"/>
        <v>735.70891463264081</v>
      </c>
      <c r="OK36" s="18">
        <f t="shared" si="373"/>
        <v>735.70891463264081</v>
      </c>
      <c r="OL36" s="18">
        <f t="shared" si="373"/>
        <v>735.70891463264081</v>
      </c>
      <c r="OM36" s="19">
        <f t="shared" si="373"/>
        <v>735.70891463264081</v>
      </c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28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2"/>
      <c r="TD36" s="31"/>
      <c r="TE36" s="31"/>
      <c r="TF36" s="31"/>
      <c r="TG36" s="33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43"/>
      <c r="VO36" s="31"/>
      <c r="VP36" s="31"/>
      <c r="VQ36" s="31"/>
      <c r="VR36" s="43"/>
      <c r="VS36" s="31"/>
      <c r="VT36" s="31"/>
      <c r="VU36" s="31"/>
      <c r="VV36" s="31"/>
      <c r="VW36" s="31"/>
      <c r="VX36" s="31"/>
      <c r="VY36" s="31"/>
      <c r="VZ36" s="31"/>
      <c r="WA36" s="43"/>
      <c r="WC36" s="31"/>
      <c r="WD36" s="31"/>
      <c r="WE36" s="31"/>
      <c r="WF36" s="31"/>
      <c r="WG36" s="31"/>
      <c r="WH36" s="31"/>
      <c r="WI36" s="33"/>
      <c r="WJ36" s="31"/>
      <c r="WK36" s="31"/>
      <c r="WL36" s="31"/>
      <c r="WM36" s="31"/>
      <c r="WN36" s="31"/>
      <c r="WO36" s="31"/>
      <c r="WP36" s="31"/>
      <c r="WQ36" s="31"/>
      <c r="WR36" s="31"/>
      <c r="WS36" s="31"/>
      <c r="WT36" s="31"/>
      <c r="WU36" s="31"/>
      <c r="WV36" s="31"/>
      <c r="WW36" s="31"/>
      <c r="WX36" s="31"/>
      <c r="WY36" s="31"/>
      <c r="WZ36" s="31"/>
      <c r="XA36" s="31"/>
      <c r="XB36" s="31"/>
      <c r="XC36" s="31"/>
      <c r="XD36" s="31"/>
      <c r="XE36" s="31"/>
      <c r="XF36" s="31"/>
      <c r="XG36" s="31"/>
      <c r="XH36" s="31"/>
      <c r="XI36" s="31"/>
      <c r="XJ36" s="31"/>
      <c r="XK36" s="31"/>
      <c r="XL36" s="31"/>
      <c r="XM36" s="31"/>
      <c r="XN36" s="31"/>
      <c r="XO36" s="31"/>
      <c r="XP36" s="31"/>
      <c r="XQ36" s="31"/>
      <c r="XR36" s="31"/>
      <c r="XS36" s="32"/>
      <c r="XT36" s="31"/>
      <c r="XU36" s="31"/>
      <c r="XV36" s="31"/>
      <c r="XW36" s="31"/>
      <c r="XX36" s="31"/>
      <c r="XY36" s="31"/>
      <c r="XZ36" s="31"/>
      <c r="YA36" s="31"/>
      <c r="YB36" s="31"/>
      <c r="YC36" s="31"/>
      <c r="YD36" s="31"/>
      <c r="YE36" s="31"/>
      <c r="YF36" s="31"/>
      <c r="YG36" s="31"/>
      <c r="YH36" s="31"/>
      <c r="YI36" s="31"/>
      <c r="YJ36" s="31"/>
      <c r="YK36" s="31"/>
      <c r="YL36" s="31"/>
      <c r="YM36" s="31"/>
      <c r="YN36" s="31"/>
      <c r="YO36" s="31"/>
      <c r="YP36" s="31"/>
      <c r="YQ36" s="31"/>
      <c r="YR36" s="31"/>
      <c r="YS36" s="31"/>
      <c r="YT36" s="31"/>
      <c r="YU36" s="31"/>
      <c r="YV36" s="31"/>
      <c r="YW36" s="31"/>
      <c r="YX36" s="31"/>
      <c r="YY36" s="31"/>
      <c r="YZ36" s="31"/>
      <c r="ZA36" s="31"/>
      <c r="ZB36" s="31"/>
      <c r="ZC36" s="31"/>
      <c r="ZD36" s="31"/>
      <c r="ZE36" s="31"/>
      <c r="ZF36" s="31"/>
      <c r="ZG36" s="31"/>
      <c r="ZH36" s="31"/>
      <c r="ZI36" s="31"/>
      <c r="ZJ36" s="31"/>
      <c r="ZK36" s="31"/>
      <c r="ZL36" s="31"/>
      <c r="ZM36" s="31"/>
      <c r="ZN36" s="31"/>
      <c r="ZO36" s="31"/>
      <c r="ZP36" s="31"/>
      <c r="ZQ36" s="31"/>
      <c r="ZR36" s="31"/>
      <c r="ZS36" s="31"/>
      <c r="ZT36" s="31"/>
      <c r="ZU36" s="31"/>
      <c r="ZV36" s="31"/>
      <c r="ZW36" s="31"/>
      <c r="ZX36" s="31"/>
      <c r="ZY36" s="31"/>
      <c r="ZZ36" s="31"/>
      <c r="AAA36" s="31"/>
      <c r="AAB36" s="31"/>
      <c r="AAC36" s="31"/>
      <c r="AAD36" s="31"/>
      <c r="AAE36" s="31"/>
      <c r="AAF36" s="31"/>
      <c r="AAG36" s="31"/>
      <c r="AAH36" s="31"/>
      <c r="AAI36" s="31"/>
      <c r="AAJ36" s="31"/>
      <c r="AAK36" s="31"/>
      <c r="AAL36" s="31"/>
      <c r="AAM36" s="31"/>
      <c r="AAN36" s="31"/>
      <c r="AAO36" s="31"/>
      <c r="AAP36" s="31"/>
      <c r="AAQ36" s="31"/>
      <c r="AAR36" s="31"/>
      <c r="AAS36" s="31"/>
      <c r="AAT36" s="31"/>
      <c r="AAU36" s="31"/>
      <c r="AAV36" s="31"/>
      <c r="AAW36" s="31"/>
      <c r="AAX36" s="31"/>
      <c r="AAY36" s="31"/>
      <c r="AAZ36" s="31"/>
      <c r="ABA36" s="31"/>
      <c r="ABB36" s="31"/>
      <c r="ABC36" s="31"/>
      <c r="ABD36" s="31"/>
      <c r="ABE36" s="31"/>
      <c r="ABF36" s="31"/>
      <c r="ABG36" s="31"/>
      <c r="ABH36" s="31"/>
      <c r="ABI36" s="31"/>
      <c r="ABJ36" s="31"/>
      <c r="ABK36" s="31"/>
      <c r="ABL36" s="31"/>
      <c r="ABM36" s="31"/>
      <c r="ABN36" s="31"/>
      <c r="ABO36" s="31"/>
      <c r="ABP36" s="31"/>
      <c r="ABQ36" s="31"/>
      <c r="ABR36" s="31"/>
      <c r="ABS36" s="31"/>
      <c r="ABT36" s="31"/>
      <c r="ABU36" s="31"/>
      <c r="ABV36" s="31"/>
      <c r="ABW36" s="31"/>
      <c r="ABX36" s="31"/>
      <c r="ABY36" s="31"/>
      <c r="ABZ36" s="31"/>
      <c r="ACA36" s="31"/>
      <c r="ACB36" s="31"/>
      <c r="ACC36" s="31"/>
      <c r="ACD36" s="31"/>
      <c r="ACE36" s="31"/>
      <c r="ACF36" s="31"/>
      <c r="ACG36" s="31"/>
      <c r="ACH36" s="31"/>
      <c r="ACI36" s="31"/>
      <c r="ACJ36" s="31"/>
      <c r="ACK36" s="31"/>
      <c r="ACL36" s="31"/>
      <c r="ACM36" s="31"/>
      <c r="ACN36" s="31"/>
      <c r="ACO36" s="31"/>
      <c r="ACP36" s="31"/>
      <c r="ACQ36" s="31"/>
      <c r="ACR36" s="31"/>
      <c r="ACS36" s="31"/>
      <c r="ACT36" s="31"/>
      <c r="ACU36" s="31"/>
      <c r="ACV36" s="31"/>
      <c r="ACW36" s="31"/>
      <c r="ACX36" s="31"/>
      <c r="ACY36" s="31"/>
      <c r="ACZ36" s="31"/>
      <c r="ADA36" s="31"/>
      <c r="ADB36" s="31"/>
      <c r="ADC36" s="31"/>
      <c r="ADD36" s="31"/>
      <c r="ADE36" s="31"/>
      <c r="ADF36" s="31"/>
      <c r="ADG36" s="31"/>
      <c r="ADH36" s="31"/>
      <c r="ADI36" s="31"/>
      <c r="ADJ36" s="31"/>
      <c r="ADK36" s="31"/>
      <c r="ADL36" s="31"/>
      <c r="ADM36" s="31"/>
      <c r="ADN36" s="31"/>
      <c r="ADO36" s="31"/>
      <c r="ADP36" s="31"/>
      <c r="ADQ36" s="31"/>
      <c r="ADR36" s="31"/>
      <c r="ADS36" s="31"/>
      <c r="ADT36" s="31"/>
      <c r="ADU36" s="31"/>
      <c r="ADV36" s="31"/>
      <c r="ADW36" s="31"/>
      <c r="ADX36" s="31"/>
      <c r="ADY36" s="31"/>
      <c r="ADZ36" s="31"/>
      <c r="AEA36" s="31"/>
      <c r="AEB36" s="31"/>
      <c r="AEC36" s="31"/>
      <c r="AED36" s="31"/>
      <c r="AEE36" s="31"/>
      <c r="AEF36" s="31"/>
      <c r="AEG36" s="31"/>
      <c r="AEH36" s="31"/>
      <c r="AEI36" s="31"/>
      <c r="AEJ36" s="31"/>
      <c r="AEK36" s="31"/>
      <c r="AEL36" s="31"/>
      <c r="AEM36" s="31"/>
      <c r="AEN36" s="31"/>
      <c r="AEO36" s="31"/>
      <c r="AEP36" s="31"/>
      <c r="AEQ36" s="31"/>
      <c r="AER36" s="31"/>
      <c r="AES36" s="31"/>
      <c r="AET36" s="31"/>
      <c r="AEU36" s="31"/>
      <c r="AEV36" s="31"/>
      <c r="AEW36" s="31"/>
      <c r="AEX36" s="31"/>
      <c r="AEY36" s="31"/>
      <c r="AEZ36" s="31"/>
      <c r="AFA36" s="31"/>
      <c r="AFB36" s="31"/>
      <c r="AFC36" s="31"/>
      <c r="AFD36" s="31"/>
      <c r="AFE36" s="31"/>
      <c r="AFF36" s="31"/>
      <c r="AFG36" s="31"/>
      <c r="AFH36" s="31"/>
      <c r="AFI36" s="31"/>
      <c r="AFJ36" s="31"/>
      <c r="AFK36" s="31"/>
      <c r="AFL36" s="31"/>
      <c r="AFM36" s="31"/>
      <c r="AFN36" s="31"/>
      <c r="AFO36" s="31"/>
      <c r="AFP36" s="31"/>
      <c r="AFQ36" s="31"/>
      <c r="AFR36" s="31"/>
      <c r="AFS36" s="31"/>
      <c r="AFT36" s="31"/>
      <c r="AFU36" s="31"/>
      <c r="AFV36" s="31"/>
      <c r="AFW36" s="31"/>
      <c r="AFX36" s="31"/>
      <c r="AFY36" s="31"/>
      <c r="AFZ36" s="31"/>
      <c r="AGA36" s="31"/>
      <c r="AGB36" s="31"/>
      <c r="AGC36" s="31"/>
      <c r="AGD36" s="31"/>
      <c r="AGE36" s="31"/>
      <c r="AGF36" s="31"/>
      <c r="AGG36" s="31"/>
      <c r="AGH36" s="31"/>
      <c r="AGI36" s="31"/>
      <c r="AGJ36" s="31"/>
      <c r="AGK36" s="31"/>
      <c r="AGL36" s="31"/>
      <c r="AGM36" s="31"/>
      <c r="AGN36" s="31"/>
      <c r="AGO36" s="31"/>
      <c r="AGP36" s="31"/>
      <c r="AGQ36" s="31"/>
      <c r="AGR36" s="31"/>
      <c r="AGS36" s="31"/>
      <c r="AGT36" s="31"/>
      <c r="AGU36" s="31"/>
      <c r="AGV36" s="31"/>
      <c r="AGW36" s="31"/>
      <c r="AGX36" s="31"/>
      <c r="AGY36" s="31"/>
      <c r="AHA36" s="31"/>
      <c r="AHB36" s="31"/>
      <c r="AHC36" s="31"/>
      <c r="AHD36" s="31"/>
      <c r="AHE36" s="31"/>
      <c r="AHF36" s="31"/>
      <c r="AHG36" s="31"/>
      <c r="AHH36" s="31"/>
      <c r="AHI36" s="31"/>
      <c r="AHJ36" s="31"/>
      <c r="AHK36" s="31"/>
      <c r="AHL36" s="31"/>
      <c r="AHM36" s="31"/>
      <c r="AHN36" s="31"/>
      <c r="AHO36" s="31"/>
      <c r="AHP36" s="31"/>
      <c r="AHQ36" s="31"/>
      <c r="AHR36" s="31"/>
      <c r="AHS36" s="31"/>
      <c r="AHT36" s="31"/>
      <c r="AHU36" s="31"/>
      <c r="AHV36" s="31"/>
      <c r="AHW36" s="31"/>
      <c r="AHX36" s="31"/>
      <c r="AHY36" s="31"/>
      <c r="AHZ36" s="31"/>
      <c r="AIA36" s="31"/>
      <c r="AIB36" s="31"/>
      <c r="AIC36" s="31"/>
      <c r="AID36" s="31"/>
      <c r="AIE36" s="31"/>
      <c r="AIF36" s="31"/>
      <c r="AIG36" s="31"/>
      <c r="AIH36" s="31"/>
      <c r="AII36" s="31"/>
    </row>
    <row r="37" spans="1:919" hidden="1" x14ac:dyDescent="0.3">
      <c r="A37" s="31" t="s">
        <v>105</v>
      </c>
      <c r="B37" s="36" t="s">
        <v>102</v>
      </c>
      <c r="C37" s="31" t="s">
        <v>103</v>
      </c>
      <c r="D37" s="75">
        <f>D36</f>
        <v>43761.82</v>
      </c>
      <c r="E37" s="31"/>
      <c r="F37" s="35">
        <v>38353</v>
      </c>
      <c r="G37" s="37">
        <v>41090</v>
      </c>
      <c r="H37" s="79">
        <f t="shared" si="31"/>
        <v>0</v>
      </c>
      <c r="I37" s="78">
        <f t="shared" si="25"/>
        <v>0</v>
      </c>
      <c r="J37" s="31" t="s">
        <v>54</v>
      </c>
      <c r="K37" s="31" t="s">
        <v>47</v>
      </c>
      <c r="L37" s="31" t="s">
        <v>88</v>
      </c>
      <c r="M37" s="31" t="s">
        <v>48</v>
      </c>
      <c r="N37" s="31" t="s">
        <v>104</v>
      </c>
      <c r="O37" s="31" t="s">
        <v>64</v>
      </c>
      <c r="P37" s="34">
        <v>1</v>
      </c>
      <c r="Q37" s="31"/>
      <c r="R37" s="31"/>
      <c r="S37" s="31">
        <v>120</v>
      </c>
      <c r="T37" s="31">
        <v>120</v>
      </c>
      <c r="U37" s="31">
        <v>3</v>
      </c>
      <c r="V37" s="31">
        <v>365</v>
      </c>
      <c r="W37" s="31"/>
      <c r="X37" s="31"/>
      <c r="Y37" s="46"/>
      <c r="Z37" s="31"/>
      <c r="AA37" s="28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2"/>
      <c r="ON37" s="28">
        <f t="shared" ref="ON37:PS37" si="374">ON35</f>
        <v>772.49436036427289</v>
      </c>
      <c r="OO37" s="28">
        <f t="shared" si="374"/>
        <v>772.49436036427289</v>
      </c>
      <c r="OP37" s="28">
        <f t="shared" si="374"/>
        <v>772.49436036427289</v>
      </c>
      <c r="OQ37" s="28">
        <f t="shared" si="374"/>
        <v>772.49436036427289</v>
      </c>
      <c r="OR37" s="28">
        <f t="shared" si="374"/>
        <v>772.49436036427289</v>
      </c>
      <c r="OS37" s="28">
        <f t="shared" si="374"/>
        <v>772.49436036427289</v>
      </c>
      <c r="OT37" s="28">
        <f t="shared" si="374"/>
        <v>772.49436036427289</v>
      </c>
      <c r="OU37" s="28">
        <f t="shared" si="374"/>
        <v>772.49436036427289</v>
      </c>
      <c r="OV37" s="28">
        <f t="shared" si="374"/>
        <v>772.49436036427289</v>
      </c>
      <c r="OW37" s="28">
        <f t="shared" si="374"/>
        <v>772.49436036427289</v>
      </c>
      <c r="OX37" s="28">
        <f t="shared" si="374"/>
        <v>772.49436036427289</v>
      </c>
      <c r="OY37" s="28">
        <f t="shared" si="374"/>
        <v>772.49436036427289</v>
      </c>
      <c r="OZ37" s="28">
        <f t="shared" si="374"/>
        <v>811.11907838248658</v>
      </c>
      <c r="PA37" s="28">
        <f t="shared" si="374"/>
        <v>811.11907838248658</v>
      </c>
      <c r="PB37" s="28">
        <f t="shared" si="374"/>
        <v>811.11907838248658</v>
      </c>
      <c r="PC37" s="28">
        <f t="shared" si="374"/>
        <v>811.11907838248658</v>
      </c>
      <c r="PD37" s="28">
        <f t="shared" si="374"/>
        <v>811.11907838248658</v>
      </c>
      <c r="PE37" s="28">
        <f t="shared" si="374"/>
        <v>811.11907838248658</v>
      </c>
      <c r="PF37" s="28">
        <f t="shared" si="374"/>
        <v>811.11907838248658</v>
      </c>
      <c r="PG37" s="28">
        <f t="shared" si="374"/>
        <v>811.11907838248658</v>
      </c>
      <c r="PH37" s="28">
        <f t="shared" si="374"/>
        <v>811.11907838248658</v>
      </c>
      <c r="PI37" s="28">
        <f t="shared" si="374"/>
        <v>811.11907838248658</v>
      </c>
      <c r="PJ37" s="28">
        <f t="shared" si="374"/>
        <v>811.11907838248658</v>
      </c>
      <c r="PK37" s="28">
        <f t="shared" si="374"/>
        <v>811.11907838248658</v>
      </c>
      <c r="PL37" s="28">
        <f t="shared" si="374"/>
        <v>851.67503230161094</v>
      </c>
      <c r="PM37" s="28">
        <f t="shared" si="374"/>
        <v>851.67503230161094</v>
      </c>
      <c r="PN37" s="28">
        <f t="shared" si="374"/>
        <v>851.67503230161094</v>
      </c>
      <c r="PO37" s="28">
        <f t="shared" si="374"/>
        <v>851.67503230161094</v>
      </c>
      <c r="PP37" s="28">
        <f t="shared" si="374"/>
        <v>851.67503230161094</v>
      </c>
      <c r="PQ37" s="28">
        <f t="shared" si="374"/>
        <v>851.67503230161094</v>
      </c>
      <c r="PR37" s="28">
        <f t="shared" si="374"/>
        <v>851.67503230161094</v>
      </c>
      <c r="PS37" s="28">
        <f t="shared" si="374"/>
        <v>851.67503230161094</v>
      </c>
      <c r="PT37" s="28">
        <f t="shared" ref="PT37:QY37" si="375">PT35</f>
        <v>851.67503230161094</v>
      </c>
      <c r="PU37" s="28">
        <f t="shared" si="375"/>
        <v>851.67503230161094</v>
      </c>
      <c r="PV37" s="28">
        <f t="shared" si="375"/>
        <v>851.67503230161094</v>
      </c>
      <c r="PW37" s="28">
        <f t="shared" si="375"/>
        <v>851.67503230161094</v>
      </c>
      <c r="PX37" s="28">
        <f t="shared" si="375"/>
        <v>894.25878391669153</v>
      </c>
      <c r="PY37" s="28">
        <f t="shared" si="375"/>
        <v>894.25878391669153</v>
      </c>
      <c r="PZ37" s="28">
        <f t="shared" si="375"/>
        <v>894.25878391669153</v>
      </c>
      <c r="QA37" s="28">
        <f t="shared" si="375"/>
        <v>894.25878391669153</v>
      </c>
      <c r="QB37" s="28">
        <f t="shared" si="375"/>
        <v>894.25878391669153</v>
      </c>
      <c r="QC37" s="28">
        <f t="shared" si="375"/>
        <v>894.25878391669153</v>
      </c>
      <c r="QD37" s="28">
        <f t="shared" si="375"/>
        <v>894.25878391669153</v>
      </c>
      <c r="QE37" s="28">
        <f t="shared" si="375"/>
        <v>894.25878391669153</v>
      </c>
      <c r="QF37" s="28">
        <f t="shared" si="375"/>
        <v>894.25878391669153</v>
      </c>
      <c r="QG37" s="28">
        <f t="shared" si="375"/>
        <v>894.25878391669153</v>
      </c>
      <c r="QH37" s="28">
        <f t="shared" si="375"/>
        <v>894.25878391669153</v>
      </c>
      <c r="QI37" s="28">
        <f t="shared" si="375"/>
        <v>894.25878391669153</v>
      </c>
      <c r="QJ37" s="28">
        <f t="shared" si="375"/>
        <v>938.97172311252609</v>
      </c>
      <c r="QK37" s="28">
        <f t="shared" si="375"/>
        <v>938.97172311252609</v>
      </c>
      <c r="QL37" s="28">
        <f t="shared" si="375"/>
        <v>938.97172311252609</v>
      </c>
      <c r="QM37" s="28">
        <f t="shared" si="375"/>
        <v>938.97172311252609</v>
      </c>
      <c r="QN37" s="28">
        <f t="shared" si="375"/>
        <v>938.97172311252609</v>
      </c>
      <c r="QO37" s="28">
        <f t="shared" si="375"/>
        <v>938.97172311252609</v>
      </c>
      <c r="QP37" s="28">
        <f t="shared" si="375"/>
        <v>938.97172311252609</v>
      </c>
      <c r="QQ37" s="28">
        <f t="shared" si="375"/>
        <v>938.97172311252609</v>
      </c>
      <c r="QR37" s="28">
        <f t="shared" si="375"/>
        <v>938.97172311252609</v>
      </c>
      <c r="QS37" s="28">
        <f t="shared" si="375"/>
        <v>938.97172311252609</v>
      </c>
      <c r="QT37" s="28">
        <f t="shared" si="375"/>
        <v>938.97172311252609</v>
      </c>
      <c r="QU37" s="28">
        <f t="shared" si="375"/>
        <v>938.97172311252609</v>
      </c>
      <c r="QV37" s="28">
        <f t="shared" si="375"/>
        <v>985.92030926815244</v>
      </c>
      <c r="QW37" s="28">
        <f t="shared" si="375"/>
        <v>985.92030926815244</v>
      </c>
      <c r="QX37" s="28">
        <f t="shared" si="375"/>
        <v>985.92030926815244</v>
      </c>
      <c r="QY37" s="28">
        <f t="shared" si="375"/>
        <v>985.92030926815244</v>
      </c>
      <c r="QZ37" s="28">
        <f t="shared" ref="QZ37:SE37" si="376">QZ35</f>
        <v>985.92030926815244</v>
      </c>
      <c r="RA37" s="28">
        <f t="shared" si="376"/>
        <v>985.92030926815244</v>
      </c>
      <c r="RB37" s="28">
        <f t="shared" si="376"/>
        <v>985.92030926815244</v>
      </c>
      <c r="RC37" s="28">
        <f t="shared" si="376"/>
        <v>985.92030926815244</v>
      </c>
      <c r="RD37" s="28">
        <f t="shared" si="376"/>
        <v>985.92030926815244</v>
      </c>
      <c r="RE37" s="28">
        <f t="shared" si="376"/>
        <v>985.92030926815244</v>
      </c>
      <c r="RF37" s="28">
        <f t="shared" si="376"/>
        <v>985.92030926815244</v>
      </c>
      <c r="RG37" s="28">
        <f t="shared" si="376"/>
        <v>985.92030926815244</v>
      </c>
      <c r="RH37" s="28">
        <f t="shared" si="376"/>
        <v>1035.21632473156</v>
      </c>
      <c r="RI37" s="28">
        <f t="shared" si="376"/>
        <v>1035.21632473156</v>
      </c>
      <c r="RJ37" s="28">
        <f t="shared" si="376"/>
        <v>1035.21632473156</v>
      </c>
      <c r="RK37" s="28">
        <f t="shared" si="376"/>
        <v>1035.21632473156</v>
      </c>
      <c r="RL37" s="28">
        <f t="shared" si="376"/>
        <v>1035.21632473156</v>
      </c>
      <c r="RM37" s="28">
        <f t="shared" si="376"/>
        <v>1035.21632473156</v>
      </c>
      <c r="RN37" s="28">
        <f t="shared" si="376"/>
        <v>1035.21632473156</v>
      </c>
      <c r="RO37" s="28">
        <f t="shared" si="376"/>
        <v>1035.21632473156</v>
      </c>
      <c r="RP37" s="28">
        <f t="shared" si="376"/>
        <v>1035.21632473156</v>
      </c>
      <c r="RQ37" s="28">
        <f t="shared" si="376"/>
        <v>1035.21632473156</v>
      </c>
      <c r="RR37" s="28">
        <f t="shared" si="376"/>
        <v>1035.21632473156</v>
      </c>
      <c r="RS37" s="28">
        <f t="shared" si="376"/>
        <v>1035.21632473156</v>
      </c>
      <c r="RT37" s="28">
        <f t="shared" si="376"/>
        <v>1086.977140968138</v>
      </c>
      <c r="RU37" s="28">
        <f t="shared" si="376"/>
        <v>1086.977140968138</v>
      </c>
      <c r="RV37" s="28">
        <f t="shared" si="376"/>
        <v>1086.977140968138</v>
      </c>
      <c r="RW37" s="28">
        <f t="shared" si="376"/>
        <v>1086.977140968138</v>
      </c>
      <c r="RX37" s="28">
        <f t="shared" si="376"/>
        <v>1086.977140968138</v>
      </c>
      <c r="RY37" s="28">
        <f t="shared" si="376"/>
        <v>1086.977140968138</v>
      </c>
      <c r="RZ37" s="28">
        <f t="shared" si="376"/>
        <v>1086.977140968138</v>
      </c>
      <c r="SA37" s="28">
        <f t="shared" si="376"/>
        <v>1086.977140968138</v>
      </c>
      <c r="SB37" s="28">
        <f t="shared" si="376"/>
        <v>1086.977140968138</v>
      </c>
      <c r="SC37" s="28">
        <f t="shared" si="376"/>
        <v>1086.977140968138</v>
      </c>
      <c r="SD37" s="28">
        <f t="shared" si="376"/>
        <v>1086.977140968138</v>
      </c>
      <c r="SE37" s="28">
        <f t="shared" si="376"/>
        <v>1086.977140968138</v>
      </c>
      <c r="SF37" s="28">
        <f t="shared" ref="SF37:TC37" si="377">SF35</f>
        <v>1141.3259980165449</v>
      </c>
      <c r="SG37" s="28">
        <f t="shared" si="377"/>
        <v>1141.3259980165449</v>
      </c>
      <c r="SH37" s="28">
        <f t="shared" si="377"/>
        <v>1141.3259980165449</v>
      </c>
      <c r="SI37" s="28">
        <f t="shared" si="377"/>
        <v>1141.3259980165449</v>
      </c>
      <c r="SJ37" s="28">
        <f t="shared" si="377"/>
        <v>1141.3259980165449</v>
      </c>
      <c r="SK37" s="28">
        <f t="shared" si="377"/>
        <v>1141.3259980165449</v>
      </c>
      <c r="SL37" s="28">
        <f t="shared" si="377"/>
        <v>1141.3259980165449</v>
      </c>
      <c r="SM37" s="28">
        <f t="shared" si="377"/>
        <v>1141.3259980165449</v>
      </c>
      <c r="SN37" s="28">
        <f t="shared" si="377"/>
        <v>1141.3259980165449</v>
      </c>
      <c r="SO37" s="28">
        <f t="shared" si="377"/>
        <v>1141.3259980165449</v>
      </c>
      <c r="SP37" s="28">
        <f t="shared" si="377"/>
        <v>1141.3259980165449</v>
      </c>
      <c r="SQ37" s="28">
        <f t="shared" si="377"/>
        <v>1141.3259980165449</v>
      </c>
      <c r="SR37" s="28">
        <f t="shared" si="377"/>
        <v>1198.3922979173722</v>
      </c>
      <c r="SS37" s="28">
        <f t="shared" si="377"/>
        <v>1198.3922979173722</v>
      </c>
      <c r="ST37" s="28">
        <f t="shared" si="377"/>
        <v>1198.3922979173722</v>
      </c>
      <c r="SU37" s="28">
        <f t="shared" si="377"/>
        <v>1198.3922979173722</v>
      </c>
      <c r="SV37" s="28">
        <f t="shared" si="377"/>
        <v>1198.3922979173722</v>
      </c>
      <c r="SW37" s="28">
        <f t="shared" si="377"/>
        <v>1198.3922979173722</v>
      </c>
      <c r="SX37" s="28">
        <f t="shared" si="377"/>
        <v>1198.3922979173722</v>
      </c>
      <c r="SY37" s="28">
        <f t="shared" si="377"/>
        <v>1198.3922979173722</v>
      </c>
      <c r="SZ37" s="28">
        <f t="shared" si="377"/>
        <v>1198.3922979173722</v>
      </c>
      <c r="TA37" s="28">
        <f t="shared" si="377"/>
        <v>1198.3922979173722</v>
      </c>
      <c r="TB37" s="28">
        <f t="shared" si="377"/>
        <v>1198.3922979173722</v>
      </c>
      <c r="TC37" s="29">
        <f t="shared" si="377"/>
        <v>1198.3922979173722</v>
      </c>
      <c r="TD37" s="31"/>
      <c r="TE37" s="31"/>
      <c r="TF37" s="31"/>
      <c r="TG37" s="33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43"/>
      <c r="VO37" s="31"/>
      <c r="VP37" s="31"/>
      <c r="VQ37" s="31"/>
      <c r="VR37" s="43"/>
      <c r="VS37" s="31"/>
      <c r="VT37" s="31"/>
      <c r="VU37" s="31"/>
      <c r="VV37" s="31"/>
      <c r="VW37" s="31"/>
      <c r="VX37" s="31"/>
      <c r="VY37" s="31"/>
      <c r="VZ37" s="31"/>
      <c r="WA37" s="43"/>
      <c r="WC37" s="31"/>
      <c r="WD37" s="31"/>
      <c r="WE37" s="31"/>
      <c r="WF37" s="31"/>
      <c r="WG37" s="31"/>
      <c r="WH37" s="31"/>
      <c r="WI37" s="33"/>
      <c r="WJ37" s="31"/>
      <c r="WK37" s="31"/>
      <c r="WL37" s="31"/>
      <c r="WM37" s="31"/>
      <c r="WN37" s="31"/>
      <c r="WO37" s="31"/>
      <c r="WP37" s="31"/>
      <c r="WQ37" s="31"/>
      <c r="WR37" s="31"/>
      <c r="WS37" s="31"/>
      <c r="WT37" s="31"/>
      <c r="WU37" s="31"/>
      <c r="WV37" s="31"/>
      <c r="WW37" s="31"/>
      <c r="WX37" s="31"/>
      <c r="WY37" s="31"/>
      <c r="WZ37" s="31"/>
      <c r="XA37" s="31"/>
      <c r="XB37" s="31"/>
      <c r="XC37" s="31"/>
      <c r="XD37" s="31"/>
      <c r="XE37" s="31"/>
      <c r="XF37" s="31"/>
      <c r="XG37" s="31"/>
      <c r="XH37" s="31"/>
      <c r="XI37" s="31"/>
      <c r="XJ37" s="31"/>
      <c r="XK37" s="31"/>
      <c r="XL37" s="31"/>
      <c r="XM37" s="31"/>
      <c r="XN37" s="31"/>
      <c r="XO37" s="31"/>
      <c r="XP37" s="31"/>
      <c r="XQ37" s="31"/>
      <c r="XR37" s="31"/>
      <c r="XS37" s="32"/>
      <c r="XT37" s="31"/>
      <c r="XU37" s="31"/>
      <c r="XV37" s="31"/>
      <c r="XW37" s="31"/>
      <c r="XX37" s="31"/>
      <c r="XY37" s="31"/>
      <c r="XZ37" s="31"/>
      <c r="YA37" s="31"/>
      <c r="YB37" s="31"/>
      <c r="YC37" s="31"/>
      <c r="YD37" s="31"/>
      <c r="YE37" s="31"/>
      <c r="YF37" s="31"/>
      <c r="YG37" s="31"/>
      <c r="YH37" s="31"/>
      <c r="YI37" s="31"/>
      <c r="YJ37" s="31"/>
      <c r="YK37" s="31"/>
      <c r="YL37" s="31"/>
      <c r="YM37" s="31"/>
      <c r="YN37" s="31"/>
      <c r="YO37" s="31"/>
      <c r="YP37" s="31"/>
      <c r="YQ37" s="31"/>
      <c r="YR37" s="31"/>
      <c r="YS37" s="31"/>
      <c r="YT37" s="31"/>
      <c r="YU37" s="31"/>
      <c r="YV37" s="31"/>
      <c r="YW37" s="31"/>
      <c r="YX37" s="31"/>
      <c r="YY37" s="31"/>
      <c r="YZ37" s="31"/>
      <c r="ZA37" s="31"/>
      <c r="ZB37" s="31"/>
      <c r="ZC37" s="31"/>
      <c r="ZD37" s="31"/>
      <c r="ZE37" s="31"/>
      <c r="ZF37" s="31"/>
      <c r="ZG37" s="31"/>
      <c r="ZH37" s="31"/>
      <c r="ZI37" s="31"/>
      <c r="ZJ37" s="31"/>
      <c r="ZK37" s="31"/>
      <c r="ZL37" s="31"/>
      <c r="ZM37" s="31"/>
      <c r="ZN37" s="31"/>
      <c r="ZO37" s="31"/>
      <c r="ZP37" s="31"/>
      <c r="ZQ37" s="31"/>
      <c r="ZR37" s="31"/>
      <c r="ZS37" s="31"/>
      <c r="ZT37" s="31"/>
      <c r="ZU37" s="31"/>
      <c r="ZV37" s="31"/>
      <c r="ZW37" s="31"/>
      <c r="ZX37" s="31"/>
      <c r="ZY37" s="31"/>
      <c r="ZZ37" s="31"/>
      <c r="AAA37" s="31"/>
      <c r="AAB37" s="31"/>
      <c r="AAC37" s="31"/>
      <c r="AAD37" s="31"/>
      <c r="AAE37" s="31"/>
      <c r="AAF37" s="31"/>
      <c r="AAG37" s="31"/>
      <c r="AAH37" s="31"/>
      <c r="AAI37" s="31"/>
      <c r="AAJ37" s="31"/>
      <c r="AAK37" s="31"/>
      <c r="AAL37" s="31"/>
      <c r="AAM37" s="31"/>
      <c r="AAN37" s="31"/>
      <c r="AAO37" s="31"/>
      <c r="AAP37" s="31"/>
      <c r="AAQ37" s="31"/>
      <c r="AAR37" s="31"/>
      <c r="AAS37" s="31"/>
      <c r="AAT37" s="31"/>
      <c r="AAU37" s="31"/>
      <c r="AAV37" s="31"/>
      <c r="AAW37" s="31"/>
      <c r="AAX37" s="31"/>
      <c r="AAY37" s="31"/>
      <c r="AAZ37" s="31"/>
      <c r="ABA37" s="31"/>
      <c r="ABB37" s="31"/>
      <c r="ABC37" s="31"/>
      <c r="ABD37" s="31"/>
      <c r="ABE37" s="31"/>
      <c r="ABF37" s="31"/>
      <c r="ABG37" s="31"/>
      <c r="ABH37" s="31"/>
      <c r="ABI37" s="31"/>
      <c r="ABJ37" s="31"/>
      <c r="ABK37" s="31"/>
      <c r="ABL37" s="31"/>
      <c r="ABM37" s="31"/>
      <c r="ABN37" s="31"/>
      <c r="ABO37" s="31"/>
      <c r="ABP37" s="31"/>
      <c r="ABQ37" s="31"/>
      <c r="ABR37" s="31"/>
      <c r="ABS37" s="31"/>
      <c r="ABT37" s="31"/>
      <c r="ABU37" s="31"/>
      <c r="ABV37" s="31"/>
      <c r="ABW37" s="31"/>
      <c r="ABX37" s="31"/>
      <c r="ABY37" s="31"/>
      <c r="ABZ37" s="31"/>
      <c r="ACA37" s="31"/>
      <c r="ACB37" s="31"/>
      <c r="ACC37" s="31"/>
      <c r="ACD37" s="31"/>
      <c r="ACE37" s="31"/>
      <c r="ACF37" s="31"/>
      <c r="ACG37" s="31"/>
      <c r="ACH37" s="31"/>
      <c r="ACI37" s="31"/>
      <c r="ACJ37" s="31"/>
      <c r="ACK37" s="31"/>
      <c r="ACL37" s="31"/>
      <c r="ACM37" s="31"/>
      <c r="ACN37" s="31"/>
      <c r="ACO37" s="31"/>
      <c r="ACP37" s="31"/>
      <c r="ACQ37" s="31"/>
      <c r="ACR37" s="31"/>
      <c r="ACS37" s="31"/>
      <c r="ACT37" s="31"/>
      <c r="ACU37" s="31"/>
      <c r="ACV37" s="31"/>
      <c r="ACW37" s="31"/>
      <c r="ACX37" s="31"/>
      <c r="ACY37" s="31"/>
      <c r="ACZ37" s="31"/>
      <c r="ADA37" s="31"/>
      <c r="ADB37" s="31"/>
      <c r="ADC37" s="31"/>
      <c r="ADD37" s="31"/>
      <c r="ADE37" s="31"/>
      <c r="ADF37" s="31"/>
      <c r="ADG37" s="31"/>
      <c r="ADH37" s="31"/>
      <c r="ADI37" s="31"/>
      <c r="ADJ37" s="31"/>
      <c r="ADK37" s="31"/>
      <c r="ADL37" s="31"/>
      <c r="ADM37" s="31"/>
      <c r="ADN37" s="31"/>
      <c r="ADO37" s="31"/>
      <c r="ADP37" s="31"/>
      <c r="ADQ37" s="31"/>
      <c r="ADR37" s="31"/>
      <c r="ADS37" s="31"/>
      <c r="ADT37" s="31"/>
      <c r="ADU37" s="31"/>
      <c r="ADV37" s="31"/>
      <c r="ADW37" s="31"/>
      <c r="ADX37" s="31"/>
      <c r="ADY37" s="31"/>
      <c r="ADZ37" s="31"/>
      <c r="AEA37" s="31"/>
      <c r="AEB37" s="31"/>
      <c r="AEC37" s="31"/>
      <c r="AED37" s="31"/>
      <c r="AEE37" s="31"/>
      <c r="AEF37" s="31"/>
      <c r="AEG37" s="31"/>
      <c r="AEH37" s="31"/>
      <c r="AEI37" s="31"/>
      <c r="AEJ37" s="31"/>
      <c r="AEK37" s="31"/>
      <c r="AEL37" s="31"/>
      <c r="AEM37" s="31"/>
      <c r="AEN37" s="31"/>
      <c r="AEO37" s="31"/>
      <c r="AEP37" s="31"/>
      <c r="AEQ37" s="31"/>
      <c r="AER37" s="31"/>
      <c r="AES37" s="31"/>
      <c r="AET37" s="31"/>
      <c r="AEU37" s="31"/>
      <c r="AEV37" s="31"/>
      <c r="AEW37" s="31"/>
      <c r="AEX37" s="31"/>
      <c r="AEY37" s="31"/>
      <c r="AEZ37" s="31"/>
      <c r="AFA37" s="31"/>
      <c r="AFB37" s="31"/>
      <c r="AFC37" s="31"/>
      <c r="AFD37" s="31"/>
      <c r="AFE37" s="31"/>
      <c r="AFF37" s="31"/>
      <c r="AFG37" s="31"/>
      <c r="AFH37" s="31"/>
      <c r="AFI37" s="31"/>
      <c r="AFJ37" s="31"/>
      <c r="AFK37" s="31"/>
      <c r="AFL37" s="31"/>
      <c r="AFM37" s="31"/>
      <c r="AFN37" s="31"/>
      <c r="AFO37" s="31"/>
      <c r="AFP37" s="31"/>
      <c r="AFQ37" s="31"/>
      <c r="AFR37" s="31"/>
      <c r="AFS37" s="31"/>
      <c r="AFT37" s="31"/>
      <c r="AFU37" s="31"/>
      <c r="AFV37" s="31"/>
      <c r="AFW37" s="31"/>
      <c r="AFX37" s="31"/>
      <c r="AFY37" s="31"/>
      <c r="AFZ37" s="31"/>
      <c r="AGA37" s="31"/>
      <c r="AGB37" s="31"/>
      <c r="AGC37" s="31"/>
      <c r="AGD37" s="31"/>
      <c r="AGE37" s="31"/>
      <c r="AGF37" s="31"/>
      <c r="AGG37" s="31"/>
      <c r="AGH37" s="31"/>
      <c r="AGI37" s="31"/>
      <c r="AGJ37" s="31"/>
      <c r="AGK37" s="31"/>
      <c r="AGL37" s="31"/>
      <c r="AGM37" s="31"/>
      <c r="AGN37" s="31"/>
      <c r="AGO37" s="31"/>
      <c r="AGP37" s="31"/>
      <c r="AGQ37" s="31"/>
      <c r="AGR37" s="31"/>
      <c r="AGS37" s="31"/>
      <c r="AGT37" s="31"/>
      <c r="AGU37" s="31"/>
      <c r="AGV37" s="31"/>
      <c r="AGW37" s="31"/>
      <c r="AGX37" s="31"/>
      <c r="AGY37" s="31"/>
      <c r="AGZ37" s="31"/>
      <c r="AHA37" s="31"/>
      <c r="AHB37" s="31"/>
      <c r="AHC37" s="31"/>
      <c r="AHD37" s="31"/>
      <c r="AHE37" s="31"/>
      <c r="AHF37" s="31"/>
      <c r="AHG37" s="31"/>
      <c r="AHH37" s="31"/>
      <c r="AHI37" s="31"/>
      <c r="AHJ37" s="31"/>
      <c r="AHK37" s="31"/>
      <c r="AHL37" s="31"/>
      <c r="AHM37" s="31"/>
      <c r="AHN37" s="31"/>
      <c r="AHO37" s="31"/>
      <c r="AHP37" s="31"/>
      <c r="AHQ37" s="31"/>
      <c r="AHR37" s="31"/>
      <c r="AHS37" s="31"/>
      <c r="AHT37" s="31"/>
      <c r="AHU37" s="31"/>
      <c r="AHV37" s="31"/>
      <c r="AHW37" s="31"/>
      <c r="AHX37" s="31"/>
      <c r="AHY37" s="31"/>
      <c r="AHZ37" s="31"/>
      <c r="AIA37" s="31"/>
      <c r="AIB37" s="31"/>
      <c r="AIC37" s="31"/>
      <c r="AID37" s="31"/>
      <c r="AIE37" s="31"/>
      <c r="AIF37" s="31"/>
      <c r="AIG37" s="31"/>
      <c r="AIH37" s="31"/>
      <c r="AII37" s="31"/>
    </row>
    <row r="38" spans="1:919" s="31" customFormat="1" hidden="1" x14ac:dyDescent="0.3">
      <c r="A38" s="31" t="s">
        <v>105</v>
      </c>
      <c r="B38" s="36" t="s">
        <v>102</v>
      </c>
      <c r="C38" s="31" t="s">
        <v>103</v>
      </c>
      <c r="D38" s="75">
        <f>D37</f>
        <v>43761.82</v>
      </c>
      <c r="F38" s="35">
        <v>42005</v>
      </c>
      <c r="G38" s="35">
        <v>45657</v>
      </c>
      <c r="H38" s="79">
        <f t="shared" si="31"/>
        <v>1770.571224352906</v>
      </c>
      <c r="I38" s="78">
        <f t="shared" si="25"/>
        <v>0.48551122170501304</v>
      </c>
      <c r="J38" s="31" t="s">
        <v>54</v>
      </c>
      <c r="K38" s="31" t="s">
        <v>47</v>
      </c>
      <c r="L38" s="31" t="s">
        <v>71</v>
      </c>
      <c r="M38" s="31" t="s">
        <v>48</v>
      </c>
      <c r="N38" s="31" t="s">
        <v>104</v>
      </c>
      <c r="O38" s="31" t="s">
        <v>64</v>
      </c>
      <c r="P38" s="34">
        <v>1</v>
      </c>
      <c r="S38" s="31">
        <v>120</v>
      </c>
      <c r="T38" s="31">
        <v>120</v>
      </c>
      <c r="U38" s="31">
        <v>2</v>
      </c>
      <c r="V38" s="31">
        <v>365</v>
      </c>
      <c r="Y38" s="46"/>
      <c r="AA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QD38" s="28"/>
      <c r="TD38" s="28">
        <f t="shared" ref="TD38:UI38" si="378">TD35</f>
        <v>1258.3119128132407</v>
      </c>
      <c r="TE38" s="28">
        <f t="shared" si="378"/>
        <v>1258.3119128132407</v>
      </c>
      <c r="TF38" s="28">
        <f t="shared" si="378"/>
        <v>1258.3119128132407</v>
      </c>
      <c r="TG38" s="30">
        <f t="shared" si="378"/>
        <v>1258.3119128132407</v>
      </c>
      <c r="TH38" s="28">
        <f t="shared" si="378"/>
        <v>1258.3119128132407</v>
      </c>
      <c r="TI38" s="28">
        <f t="shared" si="378"/>
        <v>1258.3119128132407</v>
      </c>
      <c r="TJ38" s="28">
        <f t="shared" si="378"/>
        <v>1258.3119128132407</v>
      </c>
      <c r="TK38" s="28">
        <f t="shared" si="378"/>
        <v>1258.3119128132407</v>
      </c>
      <c r="TL38" s="28">
        <f t="shared" si="378"/>
        <v>1258.3119128132407</v>
      </c>
      <c r="TM38" s="28">
        <f t="shared" si="378"/>
        <v>1258.3119128132407</v>
      </c>
      <c r="TN38" s="28">
        <f t="shared" si="378"/>
        <v>1258.3119128132407</v>
      </c>
      <c r="TO38" s="28">
        <f t="shared" si="378"/>
        <v>1258.3119128132407</v>
      </c>
      <c r="TP38" s="28">
        <f t="shared" si="378"/>
        <v>1321.2275084539028</v>
      </c>
      <c r="TQ38" s="28">
        <f t="shared" si="378"/>
        <v>1321.2275084539028</v>
      </c>
      <c r="TR38" s="28">
        <f t="shared" si="378"/>
        <v>1321.2275084539028</v>
      </c>
      <c r="TS38" s="28">
        <f t="shared" si="378"/>
        <v>1321.2275084539028</v>
      </c>
      <c r="TT38" s="28">
        <f t="shared" si="378"/>
        <v>1321.2275084539028</v>
      </c>
      <c r="TU38" s="28">
        <f t="shared" si="378"/>
        <v>1321.2275084539028</v>
      </c>
      <c r="TV38" s="28">
        <f t="shared" si="378"/>
        <v>1321.2275084539028</v>
      </c>
      <c r="TW38" s="28">
        <f t="shared" si="378"/>
        <v>1321.2275084539028</v>
      </c>
      <c r="TX38" s="28">
        <f t="shared" si="378"/>
        <v>1321.2275084539028</v>
      </c>
      <c r="TY38" s="28">
        <f t="shared" si="378"/>
        <v>1321.2275084539028</v>
      </c>
      <c r="TZ38" s="28">
        <f t="shared" si="378"/>
        <v>1321.2275084539028</v>
      </c>
      <c r="UA38" s="28">
        <f t="shared" si="378"/>
        <v>1321.2275084539028</v>
      </c>
      <c r="UB38" s="28">
        <f t="shared" si="378"/>
        <v>1387.288883876598</v>
      </c>
      <c r="UC38" s="28">
        <f t="shared" si="378"/>
        <v>1387.288883876598</v>
      </c>
      <c r="UD38" s="28">
        <f t="shared" si="378"/>
        <v>1387.288883876598</v>
      </c>
      <c r="UE38" s="28">
        <f t="shared" si="378"/>
        <v>1387.288883876598</v>
      </c>
      <c r="UF38" s="28">
        <f t="shared" si="378"/>
        <v>1387.288883876598</v>
      </c>
      <c r="UG38" s="28">
        <f t="shared" si="378"/>
        <v>1387.288883876598</v>
      </c>
      <c r="UH38" s="28">
        <f t="shared" si="378"/>
        <v>1387.288883876598</v>
      </c>
      <c r="UI38" s="28">
        <f t="shared" si="378"/>
        <v>1387.288883876598</v>
      </c>
      <c r="UJ38" s="28">
        <f t="shared" ref="UJ38:VO38" si="379">UJ35</f>
        <v>1387.288883876598</v>
      </c>
      <c r="UK38" s="28">
        <f t="shared" si="379"/>
        <v>1387.288883876598</v>
      </c>
      <c r="UL38" s="28">
        <f t="shared" si="379"/>
        <v>1387.288883876598</v>
      </c>
      <c r="UM38" s="28">
        <f t="shared" si="379"/>
        <v>1387.288883876598</v>
      </c>
      <c r="UN38" s="28">
        <f t="shared" si="379"/>
        <v>1456.653328070428</v>
      </c>
      <c r="UO38" s="28">
        <f t="shared" si="379"/>
        <v>1456.653328070428</v>
      </c>
      <c r="UP38" s="28">
        <f t="shared" si="379"/>
        <v>1456.653328070428</v>
      </c>
      <c r="UQ38" s="28">
        <f t="shared" si="379"/>
        <v>1456.653328070428</v>
      </c>
      <c r="UR38" s="28">
        <f t="shared" si="379"/>
        <v>1456.653328070428</v>
      </c>
      <c r="US38" s="28">
        <f t="shared" si="379"/>
        <v>1456.653328070428</v>
      </c>
      <c r="UT38" s="28">
        <f t="shared" si="379"/>
        <v>1456.653328070428</v>
      </c>
      <c r="UU38" s="28">
        <f t="shared" si="379"/>
        <v>1456.653328070428</v>
      </c>
      <c r="UV38" s="28">
        <f t="shared" si="379"/>
        <v>1456.653328070428</v>
      </c>
      <c r="UW38" s="28">
        <f t="shared" si="379"/>
        <v>1456.653328070428</v>
      </c>
      <c r="UX38" s="28">
        <f t="shared" si="379"/>
        <v>1456.653328070428</v>
      </c>
      <c r="UY38" s="28">
        <f t="shared" si="379"/>
        <v>1456.653328070428</v>
      </c>
      <c r="UZ38" s="28">
        <f t="shared" si="379"/>
        <v>1529.4859944739494</v>
      </c>
      <c r="VA38" s="28">
        <f t="shared" si="379"/>
        <v>1529.4859944739494</v>
      </c>
      <c r="VB38" s="28">
        <f t="shared" si="379"/>
        <v>1529.4859944739494</v>
      </c>
      <c r="VC38" s="28">
        <f t="shared" si="379"/>
        <v>1529.4859944739494</v>
      </c>
      <c r="VD38" s="28">
        <f t="shared" si="379"/>
        <v>1529.4859944739494</v>
      </c>
      <c r="VE38" s="28">
        <f t="shared" si="379"/>
        <v>1529.4859944739494</v>
      </c>
      <c r="VF38" s="28">
        <f t="shared" si="379"/>
        <v>1529.4859944739494</v>
      </c>
      <c r="VG38" s="28">
        <f t="shared" si="379"/>
        <v>1529.4859944739494</v>
      </c>
      <c r="VH38" s="28">
        <f t="shared" si="379"/>
        <v>1529.4859944739494</v>
      </c>
      <c r="VI38" s="28">
        <f t="shared" si="379"/>
        <v>1529.4859944739494</v>
      </c>
      <c r="VJ38" s="28">
        <f t="shared" si="379"/>
        <v>1529.4859944739494</v>
      </c>
      <c r="VK38" s="28">
        <f t="shared" si="379"/>
        <v>1529.4859944739494</v>
      </c>
      <c r="VL38" s="28">
        <f t="shared" si="379"/>
        <v>1605.960294197647</v>
      </c>
      <c r="VM38" s="28">
        <f t="shared" si="379"/>
        <v>1605.960294197647</v>
      </c>
      <c r="VN38" s="43">
        <f t="shared" si="379"/>
        <v>1605.960294197647</v>
      </c>
      <c r="VO38" s="28">
        <f t="shared" si="379"/>
        <v>1605.960294197647</v>
      </c>
      <c r="VP38" s="28">
        <f t="shared" ref="VP38:WU38" si="380">VP35</f>
        <v>1605.960294197647</v>
      </c>
      <c r="VQ38" s="28">
        <f t="shared" si="380"/>
        <v>1605.960294197647</v>
      </c>
      <c r="VR38" s="43">
        <f t="shared" si="380"/>
        <v>1605.960294197647</v>
      </c>
      <c r="VS38" s="28">
        <f t="shared" si="380"/>
        <v>1605.960294197647</v>
      </c>
      <c r="VT38" s="28">
        <f t="shared" si="380"/>
        <v>1605.960294197647</v>
      </c>
      <c r="VU38" s="28">
        <f t="shared" si="380"/>
        <v>1605.960294197647</v>
      </c>
      <c r="VV38" s="28">
        <f t="shared" si="380"/>
        <v>1605.960294197647</v>
      </c>
      <c r="VW38" s="28">
        <f t="shared" si="380"/>
        <v>1605.960294197647</v>
      </c>
      <c r="VX38" s="28">
        <f t="shared" si="380"/>
        <v>1686.2583089075295</v>
      </c>
      <c r="VY38" s="28">
        <f t="shared" si="380"/>
        <v>1686.2583089075295</v>
      </c>
      <c r="VZ38" s="28">
        <f t="shared" si="380"/>
        <v>1686.2583089075295</v>
      </c>
      <c r="WA38" s="43">
        <f t="shared" si="380"/>
        <v>1686.2583089075295</v>
      </c>
      <c r="WB38" s="51">
        <f t="shared" si="380"/>
        <v>1686.2583089075295</v>
      </c>
      <c r="WC38" s="28">
        <f t="shared" si="380"/>
        <v>1686.2583089075295</v>
      </c>
      <c r="WD38" s="28">
        <f t="shared" si="380"/>
        <v>1686.2583089075295</v>
      </c>
      <c r="WE38" s="28">
        <f t="shared" si="380"/>
        <v>1686.2583089075295</v>
      </c>
      <c r="WF38" s="28">
        <f t="shared" si="380"/>
        <v>1686.2583089075295</v>
      </c>
      <c r="WG38" s="28">
        <f t="shared" si="380"/>
        <v>1686.2583089075295</v>
      </c>
      <c r="WH38" s="28">
        <f t="shared" si="380"/>
        <v>1686.2583089075295</v>
      </c>
      <c r="WI38" s="30">
        <f t="shared" si="380"/>
        <v>1686.2583089075295</v>
      </c>
      <c r="WJ38" s="28">
        <f t="shared" si="380"/>
        <v>1770.571224352906</v>
      </c>
      <c r="WK38" s="28">
        <f t="shared" si="380"/>
        <v>1770.571224352906</v>
      </c>
      <c r="WL38" s="28">
        <f t="shared" si="380"/>
        <v>1770.571224352906</v>
      </c>
      <c r="WM38" s="28">
        <f t="shared" si="380"/>
        <v>1770.571224352906</v>
      </c>
      <c r="WN38" s="28">
        <f t="shared" si="380"/>
        <v>1770.571224352906</v>
      </c>
      <c r="WO38" s="28">
        <f t="shared" si="380"/>
        <v>1770.571224352906</v>
      </c>
      <c r="WP38" s="28">
        <f t="shared" si="380"/>
        <v>1770.571224352906</v>
      </c>
      <c r="WQ38" s="28">
        <f t="shared" si="380"/>
        <v>1770.571224352906</v>
      </c>
      <c r="WR38" s="28">
        <f t="shared" si="380"/>
        <v>1770.571224352906</v>
      </c>
      <c r="WS38" s="28">
        <f t="shared" si="380"/>
        <v>1770.571224352906</v>
      </c>
      <c r="WT38" s="28">
        <f t="shared" si="380"/>
        <v>1770.571224352906</v>
      </c>
      <c r="WU38" s="28">
        <f t="shared" si="380"/>
        <v>1770.571224352906</v>
      </c>
      <c r="WV38" s="28">
        <f t="shared" ref="WV38:XS38" si="381">WV35</f>
        <v>1859.0997855705514</v>
      </c>
      <c r="WW38" s="28">
        <f t="shared" si="381"/>
        <v>1859.0997855705514</v>
      </c>
      <c r="WX38" s="28">
        <f t="shared" si="381"/>
        <v>1859.0997855705514</v>
      </c>
      <c r="WY38" s="28">
        <f t="shared" si="381"/>
        <v>1859.0997855705514</v>
      </c>
      <c r="WZ38" s="28">
        <f t="shared" si="381"/>
        <v>1859.0997855705514</v>
      </c>
      <c r="XA38" s="28">
        <f t="shared" si="381"/>
        <v>1859.0997855705514</v>
      </c>
      <c r="XB38" s="28">
        <f t="shared" si="381"/>
        <v>1859.0997855705514</v>
      </c>
      <c r="XC38" s="28">
        <f t="shared" si="381"/>
        <v>1859.0997855705514</v>
      </c>
      <c r="XD38" s="28">
        <f t="shared" si="381"/>
        <v>1859.0997855705514</v>
      </c>
      <c r="XE38" s="28">
        <f t="shared" si="381"/>
        <v>1859.0997855705514</v>
      </c>
      <c r="XF38" s="28">
        <f t="shared" si="381"/>
        <v>1859.0997855705514</v>
      </c>
      <c r="XG38" s="28">
        <f t="shared" si="381"/>
        <v>1859.0997855705514</v>
      </c>
      <c r="XH38" s="28">
        <f t="shared" si="381"/>
        <v>1952.054774849079</v>
      </c>
      <c r="XI38" s="28">
        <f t="shared" si="381"/>
        <v>1952.054774849079</v>
      </c>
      <c r="XJ38" s="28">
        <f t="shared" si="381"/>
        <v>1952.054774849079</v>
      </c>
      <c r="XK38" s="28">
        <f t="shared" si="381"/>
        <v>1952.054774849079</v>
      </c>
      <c r="XL38" s="28">
        <f t="shared" si="381"/>
        <v>1952.054774849079</v>
      </c>
      <c r="XM38" s="28">
        <f t="shared" si="381"/>
        <v>1952.054774849079</v>
      </c>
      <c r="XN38" s="28">
        <f t="shared" si="381"/>
        <v>1952.054774849079</v>
      </c>
      <c r="XO38" s="28">
        <f t="shared" si="381"/>
        <v>1952.054774849079</v>
      </c>
      <c r="XP38" s="28">
        <f t="shared" si="381"/>
        <v>1952.054774849079</v>
      </c>
      <c r="XQ38" s="28">
        <f t="shared" si="381"/>
        <v>1952.054774849079</v>
      </c>
      <c r="XR38" s="28">
        <f t="shared" si="381"/>
        <v>1952.054774849079</v>
      </c>
      <c r="XS38" s="29">
        <f t="shared" si="381"/>
        <v>1952.054774849079</v>
      </c>
    </row>
    <row r="39" spans="1:919" hidden="1" x14ac:dyDescent="0.3">
      <c r="A39" t="str">
        <f>A35</f>
        <v>Halliburton Baroid</v>
      </c>
      <c r="B39" s="64" t="s">
        <v>102</v>
      </c>
      <c r="C39" t="s">
        <v>103</v>
      </c>
      <c r="D39" s="6">
        <v>43671.82</v>
      </c>
      <c r="F39" s="5">
        <v>38353</v>
      </c>
      <c r="G39" s="5">
        <v>41274</v>
      </c>
      <c r="H39" s="79">
        <f t="shared" si="31"/>
        <v>0</v>
      </c>
      <c r="I39" s="78">
        <f t="shared" si="25"/>
        <v>0</v>
      </c>
      <c r="J39" t="s">
        <v>54</v>
      </c>
      <c r="K39" t="s">
        <v>47</v>
      </c>
      <c r="L39" t="s">
        <v>69</v>
      </c>
      <c r="M39" t="s">
        <v>106</v>
      </c>
      <c r="N39" t="s">
        <v>104</v>
      </c>
      <c r="O39" t="s">
        <v>64</v>
      </c>
      <c r="P39" s="13">
        <v>1</v>
      </c>
      <c r="Q39" s="5">
        <f>F39</f>
        <v>38353</v>
      </c>
      <c r="R39" s="5">
        <f>G39</f>
        <v>41274</v>
      </c>
      <c r="T39">
        <v>84</v>
      </c>
      <c r="U39">
        <v>1</v>
      </c>
      <c r="V39">
        <v>365</v>
      </c>
      <c r="Y39" s="47"/>
      <c r="AB39" s="13">
        <v>0.05</v>
      </c>
      <c r="AC39" t="s">
        <v>50</v>
      </c>
      <c r="ON39" s="18">
        <f>37121.05/12</f>
        <v>3093.4208333333336</v>
      </c>
      <c r="OO39" s="18">
        <f t="shared" ref="OO39:PT39" si="382">ON39</f>
        <v>3093.4208333333336</v>
      </c>
      <c r="OP39" s="18">
        <f t="shared" si="382"/>
        <v>3093.4208333333336</v>
      </c>
      <c r="OQ39" s="18">
        <f t="shared" si="382"/>
        <v>3093.4208333333336</v>
      </c>
      <c r="OR39" s="18">
        <f t="shared" si="382"/>
        <v>3093.4208333333336</v>
      </c>
      <c r="OS39" s="18">
        <f t="shared" si="382"/>
        <v>3093.4208333333336</v>
      </c>
      <c r="OT39" s="18">
        <f t="shared" si="382"/>
        <v>3093.4208333333336</v>
      </c>
      <c r="OU39" s="18">
        <f t="shared" si="382"/>
        <v>3093.4208333333336</v>
      </c>
      <c r="OV39" s="18">
        <f t="shared" si="382"/>
        <v>3093.4208333333336</v>
      </c>
      <c r="OW39" s="18">
        <f t="shared" si="382"/>
        <v>3093.4208333333336</v>
      </c>
      <c r="OX39" s="18">
        <f t="shared" si="382"/>
        <v>3093.4208333333336</v>
      </c>
      <c r="OY39" s="18">
        <f t="shared" si="382"/>
        <v>3093.4208333333336</v>
      </c>
      <c r="OZ39" s="18">
        <f t="shared" si="382"/>
        <v>3093.4208333333336</v>
      </c>
      <c r="PA39" s="18">
        <f t="shared" si="382"/>
        <v>3093.4208333333336</v>
      </c>
      <c r="PB39" s="18">
        <f t="shared" si="382"/>
        <v>3093.4208333333336</v>
      </c>
      <c r="PC39" s="18">
        <f t="shared" si="382"/>
        <v>3093.4208333333336</v>
      </c>
      <c r="PD39" s="18">
        <f t="shared" si="382"/>
        <v>3093.4208333333336</v>
      </c>
      <c r="PE39" s="18">
        <f t="shared" si="382"/>
        <v>3093.4208333333336</v>
      </c>
      <c r="PF39" s="18">
        <f t="shared" si="382"/>
        <v>3093.4208333333336</v>
      </c>
      <c r="PG39" s="18">
        <f t="shared" si="382"/>
        <v>3093.4208333333336</v>
      </c>
      <c r="PH39" s="18">
        <f t="shared" si="382"/>
        <v>3093.4208333333336</v>
      </c>
      <c r="PI39" s="18">
        <f t="shared" si="382"/>
        <v>3093.4208333333336</v>
      </c>
      <c r="PJ39" s="18">
        <f t="shared" si="382"/>
        <v>3093.4208333333336</v>
      </c>
      <c r="PK39" s="18">
        <f t="shared" si="382"/>
        <v>3093.4208333333336</v>
      </c>
      <c r="PL39" s="18">
        <f t="shared" si="382"/>
        <v>3093.4208333333336</v>
      </c>
      <c r="PM39" s="18">
        <f t="shared" si="382"/>
        <v>3093.4208333333336</v>
      </c>
      <c r="PN39" s="18">
        <f t="shared" si="382"/>
        <v>3093.4208333333336</v>
      </c>
      <c r="PO39" s="18">
        <f t="shared" si="382"/>
        <v>3093.4208333333336</v>
      </c>
      <c r="PP39" s="18">
        <f t="shared" si="382"/>
        <v>3093.4208333333336</v>
      </c>
      <c r="PQ39" s="18">
        <f t="shared" si="382"/>
        <v>3093.4208333333336</v>
      </c>
      <c r="PR39" s="18">
        <f t="shared" si="382"/>
        <v>3093.4208333333336</v>
      </c>
      <c r="PS39" s="18">
        <f t="shared" si="382"/>
        <v>3093.4208333333336</v>
      </c>
      <c r="PT39" s="18">
        <f t="shared" si="382"/>
        <v>3093.4208333333336</v>
      </c>
      <c r="PU39" s="18">
        <f t="shared" ref="PU39:QZ39" si="383">PT39</f>
        <v>3093.4208333333336</v>
      </c>
      <c r="PV39" s="18">
        <f t="shared" si="383"/>
        <v>3093.4208333333336</v>
      </c>
      <c r="PW39" s="18">
        <f t="shared" si="383"/>
        <v>3093.4208333333336</v>
      </c>
      <c r="PX39" s="18">
        <f t="shared" si="383"/>
        <v>3093.4208333333336</v>
      </c>
      <c r="PY39" s="18">
        <f t="shared" si="383"/>
        <v>3093.4208333333336</v>
      </c>
      <c r="PZ39" s="18">
        <f t="shared" si="383"/>
        <v>3093.4208333333336</v>
      </c>
      <c r="QA39" s="18">
        <f t="shared" si="383"/>
        <v>3093.4208333333336</v>
      </c>
      <c r="QB39" s="18">
        <f t="shared" si="383"/>
        <v>3093.4208333333336</v>
      </c>
      <c r="QC39" s="18">
        <f t="shared" si="383"/>
        <v>3093.4208333333336</v>
      </c>
      <c r="QD39" s="18">
        <f t="shared" si="383"/>
        <v>3093.4208333333336</v>
      </c>
      <c r="QE39" s="18">
        <f t="shared" si="383"/>
        <v>3093.4208333333336</v>
      </c>
      <c r="QF39" s="18">
        <f t="shared" si="383"/>
        <v>3093.4208333333336</v>
      </c>
      <c r="QG39" s="18">
        <f t="shared" si="383"/>
        <v>3093.4208333333336</v>
      </c>
      <c r="QH39" s="18">
        <f t="shared" si="383"/>
        <v>3093.4208333333336</v>
      </c>
      <c r="QI39" s="18">
        <f t="shared" si="383"/>
        <v>3093.4208333333336</v>
      </c>
      <c r="QJ39" s="18">
        <f t="shared" si="383"/>
        <v>3093.4208333333336</v>
      </c>
      <c r="QK39" s="18">
        <f t="shared" si="383"/>
        <v>3093.4208333333336</v>
      </c>
      <c r="QL39" s="18">
        <f t="shared" si="383"/>
        <v>3093.4208333333336</v>
      </c>
      <c r="QM39" s="18">
        <f t="shared" si="383"/>
        <v>3093.4208333333336</v>
      </c>
      <c r="QN39" s="18">
        <f t="shared" si="383"/>
        <v>3093.4208333333336</v>
      </c>
      <c r="QO39" s="18">
        <f t="shared" si="383"/>
        <v>3093.4208333333336</v>
      </c>
      <c r="QP39" s="18">
        <f t="shared" si="383"/>
        <v>3093.4208333333336</v>
      </c>
      <c r="QQ39" s="18">
        <f t="shared" si="383"/>
        <v>3093.4208333333336</v>
      </c>
      <c r="QR39" s="18">
        <f t="shared" si="383"/>
        <v>3093.4208333333336</v>
      </c>
      <c r="QS39" s="18">
        <f t="shared" si="383"/>
        <v>3093.4208333333336</v>
      </c>
      <c r="QT39" s="18">
        <f t="shared" si="383"/>
        <v>3093.4208333333336</v>
      </c>
      <c r="QU39" s="18">
        <f t="shared" si="383"/>
        <v>3093.4208333333336</v>
      </c>
      <c r="QV39" s="18">
        <f t="shared" si="383"/>
        <v>3093.4208333333336</v>
      </c>
      <c r="QW39" s="18">
        <f t="shared" si="383"/>
        <v>3093.4208333333336</v>
      </c>
      <c r="QX39" s="18">
        <f t="shared" si="383"/>
        <v>3093.4208333333336</v>
      </c>
      <c r="QY39" s="18">
        <f t="shared" si="383"/>
        <v>3093.4208333333336</v>
      </c>
      <c r="QZ39" s="18">
        <f t="shared" si="383"/>
        <v>3093.4208333333336</v>
      </c>
      <c r="RA39" s="18">
        <f t="shared" ref="RA39:SE39" si="384">QZ39</f>
        <v>3093.4208333333336</v>
      </c>
      <c r="RB39" s="18">
        <f t="shared" si="384"/>
        <v>3093.4208333333336</v>
      </c>
      <c r="RC39" s="18">
        <f t="shared" si="384"/>
        <v>3093.4208333333336</v>
      </c>
      <c r="RD39" s="18">
        <f t="shared" si="384"/>
        <v>3093.4208333333336</v>
      </c>
      <c r="RE39" s="18">
        <f t="shared" si="384"/>
        <v>3093.4208333333336</v>
      </c>
      <c r="RF39" s="18">
        <f t="shared" si="384"/>
        <v>3093.4208333333336</v>
      </c>
      <c r="RG39" s="18">
        <f t="shared" si="384"/>
        <v>3093.4208333333336</v>
      </c>
      <c r="RH39" s="18">
        <f t="shared" si="384"/>
        <v>3093.4208333333336</v>
      </c>
      <c r="RI39" s="18">
        <f t="shared" si="384"/>
        <v>3093.4208333333336</v>
      </c>
      <c r="RJ39" s="18">
        <f t="shared" si="384"/>
        <v>3093.4208333333336</v>
      </c>
      <c r="RK39" s="18">
        <f t="shared" si="384"/>
        <v>3093.4208333333336</v>
      </c>
      <c r="RL39" s="18">
        <f t="shared" si="384"/>
        <v>3093.4208333333336</v>
      </c>
      <c r="RM39" s="18">
        <f t="shared" si="384"/>
        <v>3093.4208333333336</v>
      </c>
      <c r="RN39" s="18">
        <f t="shared" si="384"/>
        <v>3093.4208333333336</v>
      </c>
      <c r="RO39" s="18">
        <f t="shared" si="384"/>
        <v>3093.4208333333336</v>
      </c>
      <c r="RP39" s="18">
        <f t="shared" si="384"/>
        <v>3093.4208333333336</v>
      </c>
      <c r="RQ39" s="18">
        <f t="shared" si="384"/>
        <v>3093.4208333333336</v>
      </c>
      <c r="RR39" s="18">
        <f t="shared" si="384"/>
        <v>3093.4208333333336</v>
      </c>
      <c r="RS39" s="18">
        <f t="shared" si="384"/>
        <v>3093.4208333333336</v>
      </c>
      <c r="RT39" s="18">
        <f t="shared" si="384"/>
        <v>3093.4208333333336</v>
      </c>
      <c r="RU39" s="18">
        <f t="shared" si="384"/>
        <v>3093.4208333333336</v>
      </c>
      <c r="RV39" s="18">
        <f t="shared" si="384"/>
        <v>3093.4208333333336</v>
      </c>
      <c r="RW39" s="18">
        <f t="shared" si="384"/>
        <v>3093.4208333333336</v>
      </c>
      <c r="RX39" s="18">
        <f t="shared" si="384"/>
        <v>3093.4208333333336</v>
      </c>
      <c r="RY39" s="18">
        <f t="shared" si="384"/>
        <v>3093.4208333333336</v>
      </c>
      <c r="RZ39" s="18">
        <f t="shared" si="384"/>
        <v>3093.4208333333336</v>
      </c>
      <c r="SA39" s="18">
        <f t="shared" si="384"/>
        <v>3093.4208333333336</v>
      </c>
      <c r="SB39" s="18">
        <f t="shared" si="384"/>
        <v>3093.4208333333336</v>
      </c>
      <c r="SC39" s="18">
        <f t="shared" si="384"/>
        <v>3093.4208333333336</v>
      </c>
      <c r="SD39" s="18">
        <f t="shared" si="384"/>
        <v>3093.4208333333336</v>
      </c>
      <c r="SE39" s="19">
        <f t="shared" si="384"/>
        <v>3093.4208333333336</v>
      </c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22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O39" s="18"/>
      <c r="VP39" s="18"/>
      <c r="VQ39" s="18"/>
      <c r="VS39" s="18"/>
      <c r="VT39" s="18"/>
      <c r="VU39" s="18"/>
      <c r="VV39" s="18"/>
      <c r="VW39" s="18"/>
      <c r="VX39" s="18"/>
      <c r="VY39" s="18"/>
      <c r="VZ39" s="18"/>
      <c r="WC39" s="18"/>
      <c r="WD39" s="18"/>
      <c r="WE39" s="18"/>
      <c r="WF39" s="18"/>
      <c r="WG39" s="18"/>
      <c r="WH39" s="18"/>
      <c r="WI39" s="22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HY39" s="10"/>
      <c r="AHZ39" s="10"/>
      <c r="AIA39" s="10"/>
      <c r="AIB39" s="10"/>
      <c r="AIC39" s="10"/>
      <c r="AID39" s="10"/>
      <c r="AIE39" s="10"/>
      <c r="AIF39" s="10"/>
      <c r="AIG39" s="10"/>
      <c r="AIH39" s="10"/>
      <c r="AII39" s="10"/>
    </row>
    <row r="40" spans="1:919" hidden="1" x14ac:dyDescent="0.3">
      <c r="A40" t="s">
        <v>101</v>
      </c>
      <c r="B40" s="64" t="s">
        <v>102</v>
      </c>
      <c r="C40" t="s">
        <v>103</v>
      </c>
      <c r="D40" s="6">
        <v>43671.82</v>
      </c>
      <c r="F40" s="5">
        <v>41275</v>
      </c>
      <c r="G40" s="5">
        <v>44561</v>
      </c>
      <c r="H40" s="79">
        <f t="shared" si="31"/>
        <v>0</v>
      </c>
      <c r="I40" s="78">
        <f t="shared" si="25"/>
        <v>0</v>
      </c>
      <c r="J40" t="s">
        <v>54</v>
      </c>
      <c r="K40" t="s">
        <v>47</v>
      </c>
      <c r="L40" t="s">
        <v>69</v>
      </c>
      <c r="M40" t="s">
        <v>106</v>
      </c>
      <c r="N40" t="s">
        <v>104</v>
      </c>
      <c r="O40" t="s">
        <v>64</v>
      </c>
      <c r="P40" s="13">
        <v>1</v>
      </c>
      <c r="Q40" s="5">
        <f t="shared" ref="Q40:Q42" si="385">F40</f>
        <v>41275</v>
      </c>
      <c r="R40" s="5">
        <f t="shared" ref="R40:R42" si="386">G40</f>
        <v>44561</v>
      </c>
      <c r="T40">
        <v>180</v>
      </c>
      <c r="U40">
        <v>1</v>
      </c>
      <c r="V40">
        <v>365</v>
      </c>
      <c r="Y40" s="3">
        <f>AA40*12/D40</f>
        <v>0.84999983971357274</v>
      </c>
      <c r="AA40" s="18">
        <v>3093.42</v>
      </c>
      <c r="AB40" s="13">
        <v>0.05</v>
      </c>
      <c r="AC40" t="s">
        <v>50</v>
      </c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9">
        <f>SE37</f>
        <v>1086.977140968138</v>
      </c>
      <c r="SF40" s="18">
        <f>SE39*1.05</f>
        <v>3248.0918750000005</v>
      </c>
      <c r="SG40" s="18">
        <f t="shared" ref="SG40:SQ40" si="387">SF40</f>
        <v>3248.0918750000005</v>
      </c>
      <c r="SH40" s="18">
        <f t="shared" si="387"/>
        <v>3248.0918750000005</v>
      </c>
      <c r="SI40" s="18">
        <f t="shared" si="387"/>
        <v>3248.0918750000005</v>
      </c>
      <c r="SJ40" s="18">
        <f t="shared" si="387"/>
        <v>3248.0918750000005</v>
      </c>
      <c r="SK40" s="18">
        <f t="shared" si="387"/>
        <v>3248.0918750000005</v>
      </c>
      <c r="SL40" s="18">
        <f t="shared" si="387"/>
        <v>3248.0918750000005</v>
      </c>
      <c r="SM40" s="18">
        <f t="shared" si="387"/>
        <v>3248.0918750000005</v>
      </c>
      <c r="SN40" s="18">
        <f t="shared" si="387"/>
        <v>3248.0918750000005</v>
      </c>
      <c r="SO40" s="18">
        <f t="shared" si="387"/>
        <v>3248.0918750000005</v>
      </c>
      <c r="SP40" s="18">
        <f t="shared" si="387"/>
        <v>3248.0918750000005</v>
      </c>
      <c r="SQ40" s="18">
        <f t="shared" si="387"/>
        <v>3248.0918750000005</v>
      </c>
      <c r="SR40" s="18">
        <f>SQ40*1.05</f>
        <v>3410.4964687500005</v>
      </c>
      <c r="SS40" s="18">
        <f t="shared" ref="SS40:TC40" si="388">SR40</f>
        <v>3410.4964687500005</v>
      </c>
      <c r="ST40" s="18">
        <f t="shared" si="388"/>
        <v>3410.4964687500005</v>
      </c>
      <c r="SU40" s="18">
        <f t="shared" si="388"/>
        <v>3410.4964687500005</v>
      </c>
      <c r="SV40" s="18">
        <f t="shared" si="388"/>
        <v>3410.4964687500005</v>
      </c>
      <c r="SW40" s="18">
        <f t="shared" si="388"/>
        <v>3410.4964687500005</v>
      </c>
      <c r="SX40" s="18">
        <f t="shared" si="388"/>
        <v>3410.4964687500005</v>
      </c>
      <c r="SY40" s="18">
        <f t="shared" si="388"/>
        <v>3410.4964687500005</v>
      </c>
      <c r="SZ40" s="18">
        <f t="shared" si="388"/>
        <v>3410.4964687500005</v>
      </c>
      <c r="TA40" s="18">
        <f t="shared" si="388"/>
        <v>3410.4964687500005</v>
      </c>
      <c r="TB40" s="18">
        <f t="shared" si="388"/>
        <v>3410.4964687500005</v>
      </c>
      <c r="TC40" s="18">
        <f t="shared" si="388"/>
        <v>3410.4964687500005</v>
      </c>
      <c r="TD40" s="18">
        <f>TC40*1.05</f>
        <v>3581.0212921875009</v>
      </c>
      <c r="TE40" s="18">
        <f t="shared" ref="TE40:TO40" si="389">TD40</f>
        <v>3581.0212921875009</v>
      </c>
      <c r="TF40" s="18">
        <f t="shared" si="389"/>
        <v>3581.0212921875009</v>
      </c>
      <c r="TG40" s="22">
        <f t="shared" si="389"/>
        <v>3581.0212921875009</v>
      </c>
      <c r="TH40" s="18">
        <f t="shared" si="389"/>
        <v>3581.0212921875009</v>
      </c>
      <c r="TI40" s="18">
        <f t="shared" si="389"/>
        <v>3581.0212921875009</v>
      </c>
      <c r="TJ40" s="18">
        <f t="shared" si="389"/>
        <v>3581.0212921875009</v>
      </c>
      <c r="TK40" s="18">
        <f t="shared" si="389"/>
        <v>3581.0212921875009</v>
      </c>
      <c r="TL40" s="18">
        <f t="shared" si="389"/>
        <v>3581.0212921875009</v>
      </c>
      <c r="TM40" s="18">
        <f t="shared" si="389"/>
        <v>3581.0212921875009</v>
      </c>
      <c r="TN40" s="18">
        <f t="shared" si="389"/>
        <v>3581.0212921875009</v>
      </c>
      <c r="TO40" s="18">
        <f t="shared" si="389"/>
        <v>3581.0212921875009</v>
      </c>
      <c r="TP40" s="18">
        <f>TO40*1.05</f>
        <v>3760.0723567968762</v>
      </c>
      <c r="TQ40" s="18">
        <f t="shared" ref="TQ40:UA40" si="390">TP40</f>
        <v>3760.0723567968762</v>
      </c>
      <c r="TR40" s="18">
        <f t="shared" si="390"/>
        <v>3760.0723567968762</v>
      </c>
      <c r="TS40" s="18">
        <f t="shared" si="390"/>
        <v>3760.0723567968762</v>
      </c>
      <c r="TT40" s="18">
        <f t="shared" si="390"/>
        <v>3760.0723567968762</v>
      </c>
      <c r="TU40" s="18">
        <f t="shared" si="390"/>
        <v>3760.0723567968762</v>
      </c>
      <c r="TV40" s="18">
        <f t="shared" si="390"/>
        <v>3760.0723567968762</v>
      </c>
      <c r="TW40" s="18">
        <f t="shared" si="390"/>
        <v>3760.0723567968762</v>
      </c>
      <c r="TX40" s="18">
        <f t="shared" si="390"/>
        <v>3760.0723567968762</v>
      </c>
      <c r="TY40" s="18">
        <f t="shared" si="390"/>
        <v>3760.0723567968762</v>
      </c>
      <c r="TZ40" s="18">
        <f t="shared" si="390"/>
        <v>3760.0723567968762</v>
      </c>
      <c r="UA40" s="18">
        <f t="shared" si="390"/>
        <v>3760.0723567968762</v>
      </c>
      <c r="UB40" s="18">
        <f>UA40*1.05</f>
        <v>3948.0759746367203</v>
      </c>
      <c r="UC40" s="18">
        <f t="shared" ref="UC40:UM40" si="391">UB40</f>
        <v>3948.0759746367203</v>
      </c>
      <c r="UD40" s="18">
        <f t="shared" si="391"/>
        <v>3948.0759746367203</v>
      </c>
      <c r="UE40" s="18">
        <f t="shared" si="391"/>
        <v>3948.0759746367203</v>
      </c>
      <c r="UF40" s="18">
        <f t="shared" si="391"/>
        <v>3948.0759746367203</v>
      </c>
      <c r="UG40" s="18">
        <f t="shared" si="391"/>
        <v>3948.0759746367203</v>
      </c>
      <c r="UH40" s="18">
        <f t="shared" si="391"/>
        <v>3948.0759746367203</v>
      </c>
      <c r="UI40" s="18">
        <f t="shared" si="391"/>
        <v>3948.0759746367203</v>
      </c>
      <c r="UJ40" s="18">
        <f t="shared" si="391"/>
        <v>3948.0759746367203</v>
      </c>
      <c r="UK40" s="18">
        <f t="shared" si="391"/>
        <v>3948.0759746367203</v>
      </c>
      <c r="UL40" s="18">
        <f t="shared" si="391"/>
        <v>3948.0759746367203</v>
      </c>
      <c r="UM40" s="18">
        <f t="shared" si="391"/>
        <v>3948.0759746367203</v>
      </c>
      <c r="UN40" s="18">
        <f>UM40*1.05</f>
        <v>4145.4797733685564</v>
      </c>
      <c r="UO40" s="18">
        <f t="shared" ref="UO40:UY40" si="392">UN40</f>
        <v>4145.4797733685564</v>
      </c>
      <c r="UP40" s="18">
        <f t="shared" si="392"/>
        <v>4145.4797733685564</v>
      </c>
      <c r="UQ40" s="18">
        <f t="shared" si="392"/>
        <v>4145.4797733685564</v>
      </c>
      <c r="UR40" s="18">
        <f t="shared" si="392"/>
        <v>4145.4797733685564</v>
      </c>
      <c r="US40" s="18">
        <f t="shared" si="392"/>
        <v>4145.4797733685564</v>
      </c>
      <c r="UT40" s="18">
        <f t="shared" si="392"/>
        <v>4145.4797733685564</v>
      </c>
      <c r="UU40" s="18">
        <f t="shared" si="392"/>
        <v>4145.4797733685564</v>
      </c>
      <c r="UV40" s="18">
        <f t="shared" si="392"/>
        <v>4145.4797733685564</v>
      </c>
      <c r="UW40" s="18">
        <f t="shared" si="392"/>
        <v>4145.4797733685564</v>
      </c>
      <c r="UX40" s="18">
        <f t="shared" si="392"/>
        <v>4145.4797733685564</v>
      </c>
      <c r="UY40" s="18">
        <f t="shared" si="392"/>
        <v>4145.4797733685564</v>
      </c>
      <c r="UZ40" s="18">
        <f>UY40*1.05</f>
        <v>4352.753762036984</v>
      </c>
      <c r="VA40" s="18">
        <f t="shared" ref="VA40:VK40" si="393">UZ40</f>
        <v>4352.753762036984</v>
      </c>
      <c r="VB40" s="18">
        <f t="shared" si="393"/>
        <v>4352.753762036984</v>
      </c>
      <c r="VC40" s="18">
        <f t="shared" si="393"/>
        <v>4352.753762036984</v>
      </c>
      <c r="VD40" s="18">
        <f t="shared" si="393"/>
        <v>4352.753762036984</v>
      </c>
      <c r="VE40" s="18">
        <f t="shared" si="393"/>
        <v>4352.753762036984</v>
      </c>
      <c r="VF40" s="18">
        <f t="shared" si="393"/>
        <v>4352.753762036984</v>
      </c>
      <c r="VG40" s="18">
        <f t="shared" si="393"/>
        <v>4352.753762036984</v>
      </c>
      <c r="VH40" s="18">
        <f t="shared" si="393"/>
        <v>4352.753762036984</v>
      </c>
      <c r="VI40" s="18">
        <f t="shared" si="393"/>
        <v>4352.753762036984</v>
      </c>
      <c r="VJ40" s="18">
        <f t="shared" si="393"/>
        <v>4352.753762036984</v>
      </c>
      <c r="VK40" s="18">
        <f t="shared" si="393"/>
        <v>4352.753762036984</v>
      </c>
      <c r="VL40" s="18">
        <f>VK40*1.05</f>
        <v>4570.3914501388335</v>
      </c>
      <c r="VM40" s="18">
        <f t="shared" ref="VM40:VW40" si="394">VL40</f>
        <v>4570.3914501388335</v>
      </c>
      <c r="VN40" s="4">
        <f t="shared" si="394"/>
        <v>4570.3914501388335</v>
      </c>
      <c r="VO40" s="18">
        <f t="shared" si="394"/>
        <v>4570.3914501388335</v>
      </c>
      <c r="VP40" s="18">
        <f t="shared" si="394"/>
        <v>4570.3914501388335</v>
      </c>
      <c r="VQ40" s="18">
        <f t="shared" si="394"/>
        <v>4570.3914501388335</v>
      </c>
      <c r="VR40" s="4">
        <f t="shared" si="394"/>
        <v>4570.3914501388335</v>
      </c>
      <c r="VS40" s="18">
        <f t="shared" si="394"/>
        <v>4570.3914501388335</v>
      </c>
      <c r="VT40" s="18">
        <f t="shared" si="394"/>
        <v>4570.3914501388335</v>
      </c>
      <c r="VU40" s="18">
        <f t="shared" si="394"/>
        <v>4570.3914501388335</v>
      </c>
      <c r="VV40" s="18">
        <f t="shared" si="394"/>
        <v>4570.3914501388335</v>
      </c>
      <c r="VW40" s="18">
        <f t="shared" si="394"/>
        <v>4570.3914501388335</v>
      </c>
      <c r="VX40" s="18">
        <f>VW40*1.05</f>
        <v>4798.9110226457751</v>
      </c>
      <c r="VY40" s="18">
        <f t="shared" ref="VY40:WI40" si="395">VX40</f>
        <v>4798.9110226457751</v>
      </c>
      <c r="VZ40" s="18">
        <f t="shared" si="395"/>
        <v>4798.9110226457751</v>
      </c>
      <c r="WA40" s="4">
        <f t="shared" si="395"/>
        <v>4798.9110226457751</v>
      </c>
      <c r="WB40" s="55">
        <f t="shared" si="395"/>
        <v>4798.9110226457751</v>
      </c>
      <c r="WC40" s="18">
        <f t="shared" si="395"/>
        <v>4798.9110226457751</v>
      </c>
      <c r="WD40" s="18">
        <f t="shared" si="395"/>
        <v>4798.9110226457751</v>
      </c>
      <c r="WE40" s="18">
        <f t="shared" si="395"/>
        <v>4798.9110226457751</v>
      </c>
      <c r="WF40" s="18">
        <f t="shared" si="395"/>
        <v>4798.9110226457751</v>
      </c>
      <c r="WG40" s="18">
        <f t="shared" si="395"/>
        <v>4798.9110226457751</v>
      </c>
      <c r="WH40" s="18">
        <f t="shared" si="395"/>
        <v>4798.9110226457751</v>
      </c>
      <c r="WI40" s="22">
        <f t="shared" si="395"/>
        <v>4798.9110226457751</v>
      </c>
      <c r="WJ40" s="16"/>
      <c r="WK40" s="18"/>
      <c r="AHY40" s="10"/>
      <c r="AHZ40" s="10"/>
      <c r="AIA40" s="10"/>
      <c r="AIB40" s="10"/>
      <c r="AIC40" s="10"/>
      <c r="AID40" s="10"/>
      <c r="AIE40" s="10"/>
      <c r="AIF40" s="10"/>
      <c r="AIG40" s="10"/>
      <c r="AIH40" s="10"/>
      <c r="AII40" s="10"/>
    </row>
    <row r="41" spans="1:919" hidden="1" x14ac:dyDescent="0.3">
      <c r="A41" t="s">
        <v>81</v>
      </c>
      <c r="B41" s="64"/>
      <c r="F41" s="5"/>
      <c r="G41" s="5"/>
      <c r="H41" s="79">
        <f t="shared" si="31"/>
        <v>0</v>
      </c>
      <c r="I41" s="78"/>
      <c r="J41" t="s">
        <v>54</v>
      </c>
      <c r="K41" t="s">
        <v>47</v>
      </c>
      <c r="L41" t="s">
        <v>82</v>
      </c>
      <c r="M41" t="s">
        <v>4</v>
      </c>
      <c r="Q41" s="5"/>
      <c r="R41" s="5"/>
      <c r="AB41" s="13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9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>
        <f>TF40</f>
        <v>3581.0212921875009</v>
      </c>
      <c r="TG41" s="22">
        <f t="shared" ref="TG41:UL41" si="396">TG40*0.8</f>
        <v>2864.817033750001</v>
      </c>
      <c r="TH41" s="22">
        <f t="shared" si="396"/>
        <v>2864.817033750001</v>
      </c>
      <c r="TI41" s="22">
        <f t="shared" si="396"/>
        <v>2864.817033750001</v>
      </c>
      <c r="TJ41" s="22">
        <f t="shared" si="396"/>
        <v>2864.817033750001</v>
      </c>
      <c r="TK41" s="22">
        <f t="shared" si="396"/>
        <v>2864.817033750001</v>
      </c>
      <c r="TL41" s="22">
        <f t="shared" si="396"/>
        <v>2864.817033750001</v>
      </c>
      <c r="TM41" s="22">
        <f t="shared" si="396"/>
        <v>2864.817033750001</v>
      </c>
      <c r="TN41" s="22">
        <f t="shared" si="396"/>
        <v>2864.817033750001</v>
      </c>
      <c r="TO41" s="22">
        <f t="shared" si="396"/>
        <v>2864.817033750001</v>
      </c>
      <c r="TP41" s="22">
        <f t="shared" si="396"/>
        <v>3008.0578854375012</v>
      </c>
      <c r="TQ41" s="22">
        <f t="shared" si="396"/>
        <v>3008.0578854375012</v>
      </c>
      <c r="TR41" s="22">
        <f t="shared" si="396"/>
        <v>3008.0578854375012</v>
      </c>
      <c r="TS41" s="22">
        <f t="shared" si="396"/>
        <v>3008.0578854375012</v>
      </c>
      <c r="TT41" s="22">
        <f t="shared" si="396"/>
        <v>3008.0578854375012</v>
      </c>
      <c r="TU41" s="22">
        <f t="shared" si="396"/>
        <v>3008.0578854375012</v>
      </c>
      <c r="TV41" s="22">
        <f t="shared" si="396"/>
        <v>3008.0578854375012</v>
      </c>
      <c r="TW41" s="22">
        <f t="shared" si="396"/>
        <v>3008.0578854375012</v>
      </c>
      <c r="TX41" s="22">
        <f t="shared" si="396"/>
        <v>3008.0578854375012</v>
      </c>
      <c r="TY41" s="22">
        <f t="shared" si="396"/>
        <v>3008.0578854375012</v>
      </c>
      <c r="TZ41" s="22">
        <f t="shared" si="396"/>
        <v>3008.0578854375012</v>
      </c>
      <c r="UA41" s="22">
        <f t="shared" si="396"/>
        <v>3008.0578854375012</v>
      </c>
      <c r="UB41" s="22">
        <f t="shared" si="396"/>
        <v>3158.4607797093763</v>
      </c>
      <c r="UC41" s="22">
        <f t="shared" si="396"/>
        <v>3158.4607797093763</v>
      </c>
      <c r="UD41" s="22">
        <f t="shared" si="396"/>
        <v>3158.4607797093763</v>
      </c>
      <c r="UE41" s="22">
        <f t="shared" si="396"/>
        <v>3158.4607797093763</v>
      </c>
      <c r="UF41" s="22">
        <f t="shared" si="396"/>
        <v>3158.4607797093763</v>
      </c>
      <c r="UG41" s="22">
        <f t="shared" si="396"/>
        <v>3158.4607797093763</v>
      </c>
      <c r="UH41" s="22">
        <f t="shared" si="396"/>
        <v>3158.4607797093763</v>
      </c>
      <c r="UI41" s="22">
        <f t="shared" si="396"/>
        <v>3158.4607797093763</v>
      </c>
      <c r="UJ41" s="22">
        <f t="shared" si="396"/>
        <v>3158.4607797093763</v>
      </c>
      <c r="UK41" s="22">
        <f t="shared" si="396"/>
        <v>3158.4607797093763</v>
      </c>
      <c r="UL41" s="22">
        <f t="shared" si="396"/>
        <v>3158.4607797093763</v>
      </c>
      <c r="UM41" s="22">
        <f t="shared" ref="UM41:VR41" si="397">UM40*0.8</f>
        <v>3158.4607797093763</v>
      </c>
      <c r="UN41" s="22">
        <f t="shared" si="397"/>
        <v>3316.3838186948451</v>
      </c>
      <c r="UO41" s="22">
        <f t="shared" si="397"/>
        <v>3316.3838186948451</v>
      </c>
      <c r="UP41" s="22">
        <f t="shared" si="397"/>
        <v>3316.3838186948451</v>
      </c>
      <c r="UQ41" s="22">
        <f t="shared" si="397"/>
        <v>3316.3838186948451</v>
      </c>
      <c r="UR41" s="22">
        <f t="shared" si="397"/>
        <v>3316.3838186948451</v>
      </c>
      <c r="US41" s="22">
        <f t="shared" si="397"/>
        <v>3316.3838186948451</v>
      </c>
      <c r="UT41" s="22">
        <f t="shared" si="397"/>
        <v>3316.3838186948451</v>
      </c>
      <c r="UU41" s="22">
        <f t="shared" si="397"/>
        <v>3316.3838186948451</v>
      </c>
      <c r="UV41" s="22">
        <f t="shared" si="397"/>
        <v>3316.3838186948451</v>
      </c>
      <c r="UW41" s="22">
        <f t="shared" si="397"/>
        <v>3316.3838186948451</v>
      </c>
      <c r="UX41" s="22">
        <f t="shared" si="397"/>
        <v>3316.3838186948451</v>
      </c>
      <c r="UY41" s="22">
        <f t="shared" si="397"/>
        <v>3316.3838186948451</v>
      </c>
      <c r="UZ41" s="22">
        <f t="shared" si="397"/>
        <v>3482.2030096295875</v>
      </c>
      <c r="VA41" s="22">
        <f t="shared" si="397"/>
        <v>3482.2030096295875</v>
      </c>
      <c r="VB41" s="22">
        <f t="shared" si="397"/>
        <v>3482.2030096295875</v>
      </c>
      <c r="VC41" s="22">
        <f t="shared" si="397"/>
        <v>3482.2030096295875</v>
      </c>
      <c r="VD41" s="22">
        <f t="shared" si="397"/>
        <v>3482.2030096295875</v>
      </c>
      <c r="VE41" s="22">
        <f t="shared" si="397"/>
        <v>3482.2030096295875</v>
      </c>
      <c r="VF41" s="22">
        <f t="shared" si="397"/>
        <v>3482.2030096295875</v>
      </c>
      <c r="VG41" s="22">
        <f t="shared" si="397"/>
        <v>3482.2030096295875</v>
      </c>
      <c r="VH41" s="22">
        <f t="shared" si="397"/>
        <v>3482.2030096295875</v>
      </c>
      <c r="VI41" s="22">
        <f t="shared" si="397"/>
        <v>3482.2030096295875</v>
      </c>
      <c r="VJ41" s="22">
        <f t="shared" si="397"/>
        <v>3482.2030096295875</v>
      </c>
      <c r="VK41" s="22">
        <f t="shared" si="397"/>
        <v>3482.2030096295875</v>
      </c>
      <c r="VL41" s="22">
        <f t="shared" si="397"/>
        <v>3656.3131601110672</v>
      </c>
      <c r="VM41" s="22">
        <f t="shared" si="397"/>
        <v>3656.3131601110672</v>
      </c>
      <c r="VN41" s="42">
        <f t="shared" si="397"/>
        <v>3656.3131601110672</v>
      </c>
      <c r="VO41" s="22">
        <f t="shared" si="397"/>
        <v>3656.3131601110672</v>
      </c>
      <c r="VP41" s="22">
        <f t="shared" si="397"/>
        <v>3656.3131601110672</v>
      </c>
      <c r="VQ41" s="22">
        <f t="shared" si="397"/>
        <v>3656.3131601110672</v>
      </c>
      <c r="VR41" s="42">
        <f t="shared" si="397"/>
        <v>3656.3131601110672</v>
      </c>
      <c r="VS41" s="22">
        <f t="shared" ref="VS41:WI41" si="398">VS40*0.8</f>
        <v>3656.3131601110672</v>
      </c>
      <c r="VT41" s="22">
        <f t="shared" si="398"/>
        <v>3656.3131601110672</v>
      </c>
      <c r="VU41" s="22">
        <f t="shared" si="398"/>
        <v>3656.3131601110672</v>
      </c>
      <c r="VV41" s="22">
        <f t="shared" si="398"/>
        <v>3656.3131601110672</v>
      </c>
      <c r="VW41" s="22">
        <f t="shared" si="398"/>
        <v>3656.3131601110672</v>
      </c>
      <c r="VX41" s="22">
        <f t="shared" si="398"/>
        <v>3839.1288181166201</v>
      </c>
      <c r="VY41" s="22">
        <f t="shared" si="398"/>
        <v>3839.1288181166201</v>
      </c>
      <c r="VZ41" s="22">
        <f t="shared" si="398"/>
        <v>3839.1288181166201</v>
      </c>
      <c r="WA41" s="42">
        <f t="shared" si="398"/>
        <v>3839.1288181166201</v>
      </c>
      <c r="WB41" s="56">
        <f t="shared" si="398"/>
        <v>3839.1288181166201</v>
      </c>
      <c r="WC41" s="22">
        <f t="shared" si="398"/>
        <v>3839.1288181166201</v>
      </c>
      <c r="WD41" s="22">
        <f t="shared" si="398"/>
        <v>3839.1288181166201</v>
      </c>
      <c r="WE41" s="22">
        <f t="shared" si="398"/>
        <v>3839.1288181166201</v>
      </c>
      <c r="WF41" s="22">
        <f t="shared" si="398"/>
        <v>3839.1288181166201</v>
      </c>
      <c r="WG41" s="22">
        <f t="shared" si="398"/>
        <v>3839.1288181166201</v>
      </c>
      <c r="WH41" s="22">
        <f t="shared" si="398"/>
        <v>3839.1288181166201</v>
      </c>
      <c r="WI41" s="22">
        <f t="shared" si="398"/>
        <v>3839.1288181166201</v>
      </c>
      <c r="WJ41" s="19">
        <f>WJ42</f>
        <v>5038.8565737780636</v>
      </c>
      <c r="WK41" s="18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</row>
    <row r="42" spans="1:919" x14ac:dyDescent="0.3">
      <c r="A42" t="s">
        <v>101</v>
      </c>
      <c r="B42" s="65" t="s">
        <v>102</v>
      </c>
      <c r="C42" s="65" t="s">
        <v>103</v>
      </c>
      <c r="D42" s="6">
        <v>43671.82</v>
      </c>
      <c r="F42" s="5">
        <v>44562</v>
      </c>
      <c r="G42" s="5">
        <v>50040</v>
      </c>
      <c r="H42" s="102">
        <f>+WS42</f>
        <v>5038.8565737780636</v>
      </c>
      <c r="I42" s="78">
        <f t="shared" si="25"/>
        <v>1.3845605446564115</v>
      </c>
      <c r="J42" t="s">
        <v>60</v>
      </c>
      <c r="K42" t="s">
        <v>61</v>
      </c>
      <c r="L42" t="s">
        <v>70</v>
      </c>
      <c r="M42" t="s">
        <v>106</v>
      </c>
      <c r="N42" t="s">
        <v>104</v>
      </c>
      <c r="O42" t="s">
        <v>64</v>
      </c>
      <c r="P42" s="13">
        <v>1</v>
      </c>
      <c r="Q42" s="5">
        <f t="shared" si="385"/>
        <v>44562</v>
      </c>
      <c r="R42" s="5">
        <f t="shared" si="386"/>
        <v>50040</v>
      </c>
      <c r="T42">
        <v>0</v>
      </c>
      <c r="U42">
        <v>0</v>
      </c>
      <c r="V42">
        <v>365</v>
      </c>
      <c r="Y42" s="3">
        <f>AA42*12/D42</f>
        <v>1.3845605446564115</v>
      </c>
      <c r="AA42" s="18">
        <f>WQ42</f>
        <v>5038.8565737780636</v>
      </c>
      <c r="AB42" s="13">
        <v>0.05</v>
      </c>
      <c r="AC42" t="s">
        <v>50</v>
      </c>
      <c r="WJ42" s="19">
        <f>WI40*1.05</f>
        <v>5038.8565737780636</v>
      </c>
      <c r="WK42" s="18">
        <f t="shared" ref="WK42:WU42" si="399">WJ42</f>
        <v>5038.8565737780636</v>
      </c>
      <c r="WL42" s="18">
        <f t="shared" si="399"/>
        <v>5038.8565737780636</v>
      </c>
      <c r="WM42" s="18">
        <f t="shared" si="399"/>
        <v>5038.8565737780636</v>
      </c>
      <c r="WN42" s="18">
        <f t="shared" si="399"/>
        <v>5038.8565737780636</v>
      </c>
      <c r="WO42" s="18">
        <f t="shared" si="399"/>
        <v>5038.8565737780636</v>
      </c>
      <c r="WP42" s="18">
        <f t="shared" si="399"/>
        <v>5038.8565737780636</v>
      </c>
      <c r="WQ42" s="18">
        <f t="shared" si="399"/>
        <v>5038.8565737780636</v>
      </c>
      <c r="WR42" s="18">
        <f t="shared" si="399"/>
        <v>5038.8565737780636</v>
      </c>
      <c r="WS42" s="18">
        <f t="shared" si="399"/>
        <v>5038.8565737780636</v>
      </c>
      <c r="WT42" s="18">
        <f t="shared" si="399"/>
        <v>5038.8565737780636</v>
      </c>
      <c r="WU42" s="18">
        <f t="shared" si="399"/>
        <v>5038.8565737780636</v>
      </c>
      <c r="WV42" s="18">
        <f>WU42*1.05</f>
        <v>5290.799402466967</v>
      </c>
      <c r="WW42" s="18">
        <f t="shared" ref="WW42:XG42" si="400">WV42</f>
        <v>5290.799402466967</v>
      </c>
      <c r="WX42" s="18">
        <f t="shared" si="400"/>
        <v>5290.799402466967</v>
      </c>
      <c r="WY42" s="18">
        <f t="shared" si="400"/>
        <v>5290.799402466967</v>
      </c>
      <c r="WZ42" s="18">
        <f t="shared" si="400"/>
        <v>5290.799402466967</v>
      </c>
      <c r="XA42" s="18">
        <f t="shared" si="400"/>
        <v>5290.799402466967</v>
      </c>
      <c r="XB42" s="18">
        <f t="shared" si="400"/>
        <v>5290.799402466967</v>
      </c>
      <c r="XC42" s="18">
        <f t="shared" si="400"/>
        <v>5290.799402466967</v>
      </c>
      <c r="XD42" s="18">
        <f t="shared" si="400"/>
        <v>5290.799402466967</v>
      </c>
      <c r="XE42" s="18">
        <f t="shared" si="400"/>
        <v>5290.799402466967</v>
      </c>
      <c r="XF42" s="18">
        <f t="shared" si="400"/>
        <v>5290.799402466967</v>
      </c>
      <c r="XG42" s="18">
        <f t="shared" si="400"/>
        <v>5290.799402466967</v>
      </c>
      <c r="XH42" s="18">
        <f>XG42*1.05</f>
        <v>5555.3393725903152</v>
      </c>
      <c r="XI42" s="18">
        <f t="shared" ref="XI42:XS42" si="401">XH42</f>
        <v>5555.3393725903152</v>
      </c>
      <c r="XJ42" s="18">
        <f t="shared" si="401"/>
        <v>5555.3393725903152</v>
      </c>
      <c r="XK42" s="18">
        <f t="shared" si="401"/>
        <v>5555.3393725903152</v>
      </c>
      <c r="XL42" s="18">
        <f t="shared" si="401"/>
        <v>5555.3393725903152</v>
      </c>
      <c r="XM42" s="18">
        <f t="shared" si="401"/>
        <v>5555.3393725903152</v>
      </c>
      <c r="XN42" s="18">
        <f t="shared" si="401"/>
        <v>5555.3393725903152</v>
      </c>
      <c r="XO42" s="18">
        <f t="shared" si="401"/>
        <v>5555.3393725903152</v>
      </c>
      <c r="XP42" s="18">
        <f t="shared" si="401"/>
        <v>5555.3393725903152</v>
      </c>
      <c r="XQ42" s="18">
        <f t="shared" si="401"/>
        <v>5555.3393725903152</v>
      </c>
      <c r="XR42" s="18">
        <f t="shared" si="401"/>
        <v>5555.3393725903152</v>
      </c>
      <c r="XS42" s="18">
        <f t="shared" si="401"/>
        <v>5555.3393725903152</v>
      </c>
      <c r="XT42" s="18">
        <f>XS42*1.05</f>
        <v>5833.1063412198309</v>
      </c>
      <c r="XU42" s="18">
        <f t="shared" ref="XU42:YE42" si="402">XT42</f>
        <v>5833.1063412198309</v>
      </c>
      <c r="XV42" s="18">
        <f t="shared" si="402"/>
        <v>5833.1063412198309</v>
      </c>
      <c r="XW42" s="18">
        <f t="shared" si="402"/>
        <v>5833.1063412198309</v>
      </c>
      <c r="XX42" s="18">
        <f t="shared" si="402"/>
        <v>5833.1063412198309</v>
      </c>
      <c r="XY42" s="18">
        <f t="shared" si="402"/>
        <v>5833.1063412198309</v>
      </c>
      <c r="XZ42" s="18">
        <f t="shared" si="402"/>
        <v>5833.1063412198309</v>
      </c>
      <c r="YA42" s="18">
        <f t="shared" si="402"/>
        <v>5833.1063412198309</v>
      </c>
      <c r="YB42" s="18">
        <f t="shared" si="402"/>
        <v>5833.1063412198309</v>
      </c>
      <c r="YC42" s="18">
        <f t="shared" si="402"/>
        <v>5833.1063412198309</v>
      </c>
      <c r="YD42" s="18">
        <f t="shared" si="402"/>
        <v>5833.1063412198309</v>
      </c>
      <c r="YE42" s="18">
        <f t="shared" si="402"/>
        <v>5833.1063412198309</v>
      </c>
      <c r="YF42" s="18">
        <f>YE42*1.05</f>
        <v>6124.7616582808223</v>
      </c>
      <c r="YG42" s="18">
        <f t="shared" ref="YG42:YQ42" si="403">YF42</f>
        <v>6124.7616582808223</v>
      </c>
      <c r="YH42" s="18">
        <f t="shared" si="403"/>
        <v>6124.7616582808223</v>
      </c>
      <c r="YI42" s="18">
        <f t="shared" si="403"/>
        <v>6124.7616582808223</v>
      </c>
      <c r="YJ42" s="18">
        <f t="shared" si="403"/>
        <v>6124.7616582808223</v>
      </c>
      <c r="YK42" s="18">
        <f t="shared" si="403"/>
        <v>6124.7616582808223</v>
      </c>
      <c r="YL42" s="18">
        <f t="shared" si="403"/>
        <v>6124.7616582808223</v>
      </c>
      <c r="YM42" s="18">
        <f t="shared" si="403"/>
        <v>6124.7616582808223</v>
      </c>
      <c r="YN42" s="18">
        <f t="shared" si="403"/>
        <v>6124.7616582808223</v>
      </c>
      <c r="YO42" s="18">
        <f t="shared" si="403"/>
        <v>6124.7616582808223</v>
      </c>
      <c r="YP42" s="18">
        <f t="shared" si="403"/>
        <v>6124.7616582808223</v>
      </c>
      <c r="YQ42" s="18">
        <f t="shared" si="403"/>
        <v>6124.7616582808223</v>
      </c>
      <c r="YR42" s="18">
        <f>YQ42*1.05</f>
        <v>6430.9997411948634</v>
      </c>
      <c r="YS42" s="18">
        <f t="shared" ref="YS42:ZC42" si="404">YR42</f>
        <v>6430.9997411948634</v>
      </c>
      <c r="YT42" s="18">
        <f t="shared" si="404"/>
        <v>6430.9997411948634</v>
      </c>
      <c r="YU42" s="18">
        <f t="shared" si="404"/>
        <v>6430.9997411948634</v>
      </c>
      <c r="YV42" s="18">
        <f t="shared" si="404"/>
        <v>6430.9997411948634</v>
      </c>
      <c r="YW42" s="18">
        <f t="shared" si="404"/>
        <v>6430.9997411948634</v>
      </c>
      <c r="YX42" s="18">
        <f t="shared" si="404"/>
        <v>6430.9997411948634</v>
      </c>
      <c r="YY42" s="18">
        <f t="shared" si="404"/>
        <v>6430.9997411948634</v>
      </c>
      <c r="YZ42" s="18">
        <f t="shared" si="404"/>
        <v>6430.9997411948634</v>
      </c>
      <c r="ZA42" s="18">
        <f t="shared" si="404"/>
        <v>6430.9997411948634</v>
      </c>
      <c r="ZB42" s="18">
        <f t="shared" si="404"/>
        <v>6430.9997411948634</v>
      </c>
      <c r="ZC42" s="18">
        <f t="shared" si="404"/>
        <v>6430.9997411948634</v>
      </c>
      <c r="ZD42" s="18">
        <f>ZC42*1.05</f>
        <v>6752.5497282546066</v>
      </c>
      <c r="ZE42" s="18">
        <f t="shared" ref="ZE42:ZO42" si="405">ZD42</f>
        <v>6752.5497282546066</v>
      </c>
      <c r="ZF42" s="18">
        <f t="shared" si="405"/>
        <v>6752.5497282546066</v>
      </c>
      <c r="ZG42" s="18">
        <f t="shared" si="405"/>
        <v>6752.5497282546066</v>
      </c>
      <c r="ZH42" s="18">
        <f t="shared" si="405"/>
        <v>6752.5497282546066</v>
      </c>
      <c r="ZI42" s="18">
        <f t="shared" si="405"/>
        <v>6752.5497282546066</v>
      </c>
      <c r="ZJ42" s="18">
        <f t="shared" si="405"/>
        <v>6752.5497282546066</v>
      </c>
      <c r="ZK42" s="18">
        <f t="shared" si="405"/>
        <v>6752.5497282546066</v>
      </c>
      <c r="ZL42" s="18">
        <f t="shared" si="405"/>
        <v>6752.5497282546066</v>
      </c>
      <c r="ZM42" s="18">
        <f t="shared" si="405"/>
        <v>6752.5497282546066</v>
      </c>
      <c r="ZN42" s="18">
        <f t="shared" si="405"/>
        <v>6752.5497282546066</v>
      </c>
      <c r="ZO42" s="18">
        <f t="shared" si="405"/>
        <v>6752.5497282546066</v>
      </c>
      <c r="ZP42" s="18">
        <f>ZO42*1.05</f>
        <v>7090.1772146673375</v>
      </c>
      <c r="ZQ42" s="18">
        <f t="shared" ref="ZQ42:AAA42" si="406">ZP42</f>
        <v>7090.1772146673375</v>
      </c>
      <c r="ZR42" s="18">
        <f t="shared" si="406"/>
        <v>7090.1772146673375</v>
      </c>
      <c r="ZS42" s="18">
        <f t="shared" si="406"/>
        <v>7090.1772146673375</v>
      </c>
      <c r="ZT42" s="18">
        <f t="shared" si="406"/>
        <v>7090.1772146673375</v>
      </c>
      <c r="ZU42" s="18">
        <f t="shared" si="406"/>
        <v>7090.1772146673375</v>
      </c>
      <c r="ZV42" s="18">
        <f t="shared" si="406"/>
        <v>7090.1772146673375</v>
      </c>
      <c r="ZW42" s="18">
        <f t="shared" si="406"/>
        <v>7090.1772146673375</v>
      </c>
      <c r="ZX42" s="18">
        <f t="shared" si="406"/>
        <v>7090.1772146673375</v>
      </c>
      <c r="ZY42" s="18">
        <f t="shared" si="406"/>
        <v>7090.1772146673375</v>
      </c>
      <c r="ZZ42" s="18">
        <f t="shared" si="406"/>
        <v>7090.1772146673375</v>
      </c>
      <c r="AAA42" s="18">
        <f t="shared" si="406"/>
        <v>7090.1772146673375</v>
      </c>
      <c r="AAB42" s="18">
        <f>AAA42*1.05</f>
        <v>7444.6860754007048</v>
      </c>
      <c r="AAC42" s="18">
        <f t="shared" ref="AAC42:AAM42" si="407">AAB42</f>
        <v>7444.6860754007048</v>
      </c>
      <c r="AAD42" s="18">
        <f t="shared" si="407"/>
        <v>7444.6860754007048</v>
      </c>
      <c r="AAE42" s="18">
        <f t="shared" si="407"/>
        <v>7444.6860754007048</v>
      </c>
      <c r="AAF42" s="18">
        <f t="shared" si="407"/>
        <v>7444.6860754007048</v>
      </c>
      <c r="AAG42" s="18">
        <f t="shared" si="407"/>
        <v>7444.6860754007048</v>
      </c>
      <c r="AAH42" s="18">
        <f t="shared" si="407"/>
        <v>7444.6860754007048</v>
      </c>
      <c r="AAI42" s="18">
        <f t="shared" si="407"/>
        <v>7444.6860754007048</v>
      </c>
      <c r="AAJ42" s="18">
        <f t="shared" si="407"/>
        <v>7444.6860754007048</v>
      </c>
      <c r="AAK42" s="18">
        <f t="shared" si="407"/>
        <v>7444.6860754007048</v>
      </c>
      <c r="AAL42" s="18">
        <f t="shared" si="407"/>
        <v>7444.6860754007048</v>
      </c>
      <c r="AAM42" s="18">
        <f t="shared" si="407"/>
        <v>7444.6860754007048</v>
      </c>
      <c r="AAN42" s="18">
        <f>AAM42*1.05</f>
        <v>7816.9203791707405</v>
      </c>
      <c r="AAO42" s="18">
        <f t="shared" ref="AAO42:AAY42" si="408">AAN42</f>
        <v>7816.9203791707405</v>
      </c>
      <c r="AAP42" s="18">
        <f t="shared" si="408"/>
        <v>7816.9203791707405</v>
      </c>
      <c r="AAQ42" s="18">
        <f t="shared" si="408"/>
        <v>7816.9203791707405</v>
      </c>
      <c r="AAR42" s="18">
        <f t="shared" si="408"/>
        <v>7816.9203791707405</v>
      </c>
      <c r="AAS42" s="18">
        <f t="shared" si="408"/>
        <v>7816.9203791707405</v>
      </c>
      <c r="AAT42" s="18">
        <f t="shared" si="408"/>
        <v>7816.9203791707405</v>
      </c>
      <c r="AAU42" s="18">
        <f t="shared" si="408"/>
        <v>7816.9203791707405</v>
      </c>
      <c r="AAV42" s="18">
        <f t="shared" si="408"/>
        <v>7816.9203791707405</v>
      </c>
      <c r="AAW42" s="18">
        <f t="shared" si="408"/>
        <v>7816.9203791707405</v>
      </c>
      <c r="AAX42" s="18">
        <f t="shared" si="408"/>
        <v>7816.9203791707405</v>
      </c>
      <c r="AAY42" s="18">
        <f t="shared" si="408"/>
        <v>7816.9203791707405</v>
      </c>
      <c r="AAZ42" s="18">
        <f>AAY42*1.05</f>
        <v>8207.7663981292771</v>
      </c>
      <c r="ABA42" s="18">
        <f t="shared" ref="ABA42:ABK42" si="409">AAZ42</f>
        <v>8207.7663981292771</v>
      </c>
      <c r="ABB42" s="18">
        <f t="shared" si="409"/>
        <v>8207.7663981292771</v>
      </c>
      <c r="ABC42" s="18">
        <f t="shared" si="409"/>
        <v>8207.7663981292771</v>
      </c>
      <c r="ABD42" s="18">
        <f t="shared" si="409"/>
        <v>8207.7663981292771</v>
      </c>
      <c r="ABE42" s="18">
        <f t="shared" si="409"/>
        <v>8207.7663981292771</v>
      </c>
      <c r="ABF42" s="18">
        <f t="shared" si="409"/>
        <v>8207.7663981292771</v>
      </c>
      <c r="ABG42" s="18">
        <f t="shared" si="409"/>
        <v>8207.7663981292771</v>
      </c>
      <c r="ABH42" s="18">
        <f t="shared" si="409"/>
        <v>8207.7663981292771</v>
      </c>
      <c r="ABI42" s="18">
        <f t="shared" si="409"/>
        <v>8207.7663981292771</v>
      </c>
      <c r="ABJ42" s="18">
        <f t="shared" si="409"/>
        <v>8207.7663981292771</v>
      </c>
      <c r="ABK42" s="18">
        <f t="shared" si="409"/>
        <v>8207.7663981292771</v>
      </c>
      <c r="ABL42" s="18">
        <f>ABK42*1.05</f>
        <v>8618.1547180357411</v>
      </c>
      <c r="ABM42" s="18">
        <f t="shared" ref="ABM42:ABW42" si="410">ABL42</f>
        <v>8618.1547180357411</v>
      </c>
      <c r="ABN42" s="18">
        <f t="shared" si="410"/>
        <v>8618.1547180357411</v>
      </c>
      <c r="ABO42" s="18">
        <f t="shared" si="410"/>
        <v>8618.1547180357411</v>
      </c>
      <c r="ABP42" s="18">
        <f t="shared" si="410"/>
        <v>8618.1547180357411</v>
      </c>
      <c r="ABQ42" s="18">
        <f t="shared" si="410"/>
        <v>8618.1547180357411</v>
      </c>
      <c r="ABR42" s="18">
        <f t="shared" si="410"/>
        <v>8618.1547180357411</v>
      </c>
      <c r="ABS42" s="18">
        <f t="shared" si="410"/>
        <v>8618.1547180357411</v>
      </c>
      <c r="ABT42" s="18">
        <f t="shared" si="410"/>
        <v>8618.1547180357411</v>
      </c>
      <c r="ABU42" s="18">
        <f t="shared" si="410"/>
        <v>8618.1547180357411</v>
      </c>
      <c r="ABV42" s="18">
        <f t="shared" si="410"/>
        <v>8618.1547180357411</v>
      </c>
      <c r="ABW42" s="18">
        <f t="shared" si="410"/>
        <v>8618.1547180357411</v>
      </c>
      <c r="ABX42" s="18">
        <f>ABW42*1.05</f>
        <v>9049.0624539375294</v>
      </c>
      <c r="ABY42" s="18">
        <f t="shared" ref="ABY42:ACI42" si="411">ABX42</f>
        <v>9049.0624539375294</v>
      </c>
      <c r="ABZ42" s="18">
        <f t="shared" si="411"/>
        <v>9049.0624539375294</v>
      </c>
      <c r="ACA42" s="18">
        <f t="shared" si="411"/>
        <v>9049.0624539375294</v>
      </c>
      <c r="ACB42" s="18">
        <f t="shared" si="411"/>
        <v>9049.0624539375294</v>
      </c>
      <c r="ACC42" s="18">
        <f t="shared" si="411"/>
        <v>9049.0624539375294</v>
      </c>
      <c r="ACD42" s="18">
        <f t="shared" si="411"/>
        <v>9049.0624539375294</v>
      </c>
      <c r="ACE42" s="18">
        <f t="shared" si="411"/>
        <v>9049.0624539375294</v>
      </c>
      <c r="ACF42" s="18">
        <f t="shared" si="411"/>
        <v>9049.0624539375294</v>
      </c>
      <c r="ACG42" s="18">
        <f t="shared" si="411"/>
        <v>9049.0624539375294</v>
      </c>
      <c r="ACH42" s="18">
        <f t="shared" si="411"/>
        <v>9049.0624539375294</v>
      </c>
      <c r="ACI42" s="18">
        <f t="shared" si="411"/>
        <v>9049.0624539375294</v>
      </c>
      <c r="ACJ42" s="18">
        <f>ACI42*1.05</f>
        <v>9501.5155766344069</v>
      </c>
      <c r="ACK42" s="18">
        <f t="shared" ref="ACK42:ACU42" si="412">ACJ42</f>
        <v>9501.5155766344069</v>
      </c>
      <c r="ACL42" s="18">
        <f t="shared" si="412"/>
        <v>9501.5155766344069</v>
      </c>
      <c r="ACM42" s="18">
        <f t="shared" si="412"/>
        <v>9501.5155766344069</v>
      </c>
      <c r="ACN42" s="18">
        <f t="shared" si="412"/>
        <v>9501.5155766344069</v>
      </c>
      <c r="ACO42" s="18">
        <f t="shared" si="412"/>
        <v>9501.5155766344069</v>
      </c>
      <c r="ACP42" s="18">
        <f t="shared" si="412"/>
        <v>9501.5155766344069</v>
      </c>
      <c r="ACQ42" s="18">
        <f t="shared" si="412"/>
        <v>9501.5155766344069</v>
      </c>
      <c r="ACR42" s="18">
        <f t="shared" si="412"/>
        <v>9501.5155766344069</v>
      </c>
      <c r="ACS42" s="18">
        <f t="shared" si="412"/>
        <v>9501.5155766344069</v>
      </c>
      <c r="ACT42" s="18">
        <f t="shared" si="412"/>
        <v>9501.5155766344069</v>
      </c>
      <c r="ACU42" s="18">
        <f t="shared" si="412"/>
        <v>9501.5155766344069</v>
      </c>
      <c r="ACV42" s="18">
        <f>ACU42*1.05</f>
        <v>9976.5913554661274</v>
      </c>
      <c r="ACW42" s="18">
        <f t="shared" ref="ACW42:ADG42" si="413">ACV42</f>
        <v>9976.5913554661274</v>
      </c>
      <c r="ACX42" s="18">
        <f t="shared" si="413"/>
        <v>9976.5913554661274</v>
      </c>
      <c r="ACY42" s="18">
        <f t="shared" si="413"/>
        <v>9976.5913554661274</v>
      </c>
      <c r="ACZ42" s="18">
        <f t="shared" si="413"/>
        <v>9976.5913554661274</v>
      </c>
      <c r="ADA42" s="18">
        <f t="shared" si="413"/>
        <v>9976.5913554661274</v>
      </c>
      <c r="ADB42" s="18">
        <f t="shared" si="413"/>
        <v>9976.5913554661274</v>
      </c>
      <c r="ADC42" s="18">
        <f t="shared" si="413"/>
        <v>9976.5913554661274</v>
      </c>
      <c r="ADD42" s="18">
        <f t="shared" si="413"/>
        <v>9976.5913554661274</v>
      </c>
      <c r="ADE42" s="18">
        <f t="shared" si="413"/>
        <v>9976.5913554661274</v>
      </c>
      <c r="ADF42" s="18">
        <f t="shared" si="413"/>
        <v>9976.5913554661274</v>
      </c>
      <c r="ADG42" s="18">
        <f t="shared" si="413"/>
        <v>9976.5913554661274</v>
      </c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</row>
    <row r="43" spans="1:919" hidden="1" x14ac:dyDescent="0.3">
      <c r="A43" s="57" t="s">
        <v>107</v>
      </c>
      <c r="B43" s="64">
        <v>13</v>
      </c>
      <c r="C43">
        <v>13</v>
      </c>
      <c r="D43" s="6">
        <v>226692</v>
      </c>
      <c r="F43" s="5">
        <v>36161</v>
      </c>
      <c r="G43" s="5">
        <v>38352</v>
      </c>
      <c r="H43" s="79">
        <f t="shared" si="31"/>
        <v>0</v>
      </c>
      <c r="I43" s="78">
        <f t="shared" si="25"/>
        <v>0</v>
      </c>
      <c r="J43" t="s">
        <v>60</v>
      </c>
      <c r="K43" t="s">
        <v>47</v>
      </c>
      <c r="L43" t="s">
        <v>52</v>
      </c>
      <c r="M43" t="s">
        <v>48</v>
      </c>
      <c r="N43">
        <v>99006</v>
      </c>
      <c r="O43" t="s">
        <v>49</v>
      </c>
      <c r="P43" s="13">
        <v>1</v>
      </c>
      <c r="Q43" s="5">
        <v>36161</v>
      </c>
      <c r="R43" s="5">
        <v>38352</v>
      </c>
      <c r="S43">
        <v>60</v>
      </c>
      <c r="T43">
        <v>60</v>
      </c>
      <c r="U43">
        <v>4</v>
      </c>
      <c r="V43">
        <v>365</v>
      </c>
      <c r="Y43" s="3">
        <f>AA43*12/D43</f>
        <v>0.25</v>
      </c>
      <c r="AA43" s="18">
        <v>4722.75</v>
      </c>
      <c r="AB43" s="13" t="s">
        <v>108</v>
      </c>
      <c r="AC43" t="s">
        <v>50</v>
      </c>
      <c r="LT43">
        <v>4722.75</v>
      </c>
      <c r="LU43">
        <v>4722.75</v>
      </c>
      <c r="LV43">
        <v>4722.75</v>
      </c>
      <c r="LW43">
        <v>4722.75</v>
      </c>
      <c r="LX43">
        <v>4722.75</v>
      </c>
      <c r="LY43">
        <v>4722.75</v>
      </c>
      <c r="LZ43">
        <v>4722.75</v>
      </c>
      <c r="MA43">
        <v>4722.75</v>
      </c>
      <c r="MB43">
        <v>4722.75</v>
      </c>
      <c r="MC43">
        <v>4722.75</v>
      </c>
      <c r="MD43">
        <v>4722.75</v>
      </c>
      <c r="ME43">
        <v>4722.75</v>
      </c>
      <c r="MF43">
        <v>4975.8900000000003</v>
      </c>
      <c r="MG43">
        <v>4975.8900000000003</v>
      </c>
      <c r="MH43">
        <v>4975.8900000000003</v>
      </c>
      <c r="MI43">
        <v>4975.8900000000003</v>
      </c>
      <c r="MJ43">
        <v>4975.8900000000003</v>
      </c>
      <c r="MK43">
        <v>4975.8900000000003</v>
      </c>
      <c r="ML43">
        <v>4975.8900000000003</v>
      </c>
      <c r="MM43">
        <v>4975.8900000000003</v>
      </c>
      <c r="MN43">
        <v>4975.8900000000003</v>
      </c>
      <c r="MO43">
        <v>4975.8900000000003</v>
      </c>
      <c r="MP43">
        <v>4975.8900000000003</v>
      </c>
      <c r="MQ43" s="57">
        <v>4975.8900000000003</v>
      </c>
      <c r="MR43" s="57">
        <v>5317.24</v>
      </c>
      <c r="MS43" s="57">
        <v>5317.24</v>
      </c>
      <c r="MT43" s="57">
        <v>5317.24</v>
      </c>
      <c r="MU43" s="57">
        <v>5317.24</v>
      </c>
      <c r="MV43" s="57">
        <v>5317.24</v>
      </c>
      <c r="MW43" s="57">
        <v>5317.24</v>
      </c>
      <c r="MX43" s="57">
        <v>5317.24</v>
      </c>
      <c r="MY43" s="57">
        <v>5317.24</v>
      </c>
      <c r="MZ43" s="57">
        <v>5317.24</v>
      </c>
      <c r="NA43" s="57">
        <v>5317.24</v>
      </c>
      <c r="NB43" s="57">
        <v>5317.24</v>
      </c>
      <c r="NC43" s="57">
        <v>5317.24</v>
      </c>
      <c r="ND43" s="57">
        <v>5583.1</v>
      </c>
      <c r="NE43" s="57">
        <v>5583.1</v>
      </c>
      <c r="NF43" s="57">
        <v>5583.1</v>
      </c>
      <c r="NG43" s="57">
        <v>5583.1</v>
      </c>
      <c r="NH43" s="57">
        <v>5583.1</v>
      </c>
      <c r="NI43" s="57">
        <v>5583.1</v>
      </c>
      <c r="NJ43" s="57">
        <v>5583.1</v>
      </c>
      <c r="NK43" s="57">
        <v>5583.1</v>
      </c>
      <c r="NL43" s="57">
        <v>5583.1</v>
      </c>
      <c r="NM43" s="57">
        <v>5583.1</v>
      </c>
      <c r="NN43" s="57">
        <v>5583.1</v>
      </c>
      <c r="NO43" s="57">
        <v>5583.1</v>
      </c>
      <c r="NP43" s="57">
        <v>5862.25</v>
      </c>
      <c r="NQ43" s="57">
        <v>5862.25</v>
      </c>
      <c r="NR43" s="57">
        <v>5862.25</v>
      </c>
      <c r="NS43" s="57">
        <v>5862.25</v>
      </c>
      <c r="NT43" s="57">
        <v>5862.25</v>
      </c>
      <c r="NU43" s="57">
        <v>5862.25</v>
      </c>
      <c r="NV43" s="57">
        <v>5862.25</v>
      </c>
      <c r="NW43" s="57">
        <v>5862.26</v>
      </c>
      <c r="NX43" s="57">
        <v>5862.25</v>
      </c>
      <c r="NY43" s="57">
        <v>5862.25</v>
      </c>
      <c r="NZ43" s="57">
        <v>5862.25</v>
      </c>
      <c r="OA43" s="57">
        <v>5862.25</v>
      </c>
      <c r="OB43" s="57">
        <v>6155.36</v>
      </c>
      <c r="OC43" s="57">
        <v>6155.36</v>
      </c>
      <c r="OD43" s="57">
        <v>6155.36</v>
      </c>
      <c r="OE43" s="57">
        <v>6155.36</v>
      </c>
      <c r="OF43" s="57">
        <v>6155.36</v>
      </c>
      <c r="OG43" s="57">
        <v>6155.36</v>
      </c>
      <c r="OH43" s="57">
        <v>6155.36</v>
      </c>
      <c r="OI43" s="57">
        <v>6155.36</v>
      </c>
      <c r="OJ43" s="57">
        <v>6155.36</v>
      </c>
      <c r="OK43" s="57">
        <v>6155.36</v>
      </c>
      <c r="OL43" s="57">
        <v>6155.36</v>
      </c>
      <c r="OM43" s="57">
        <v>6155.36</v>
      </c>
      <c r="WJ43" s="19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HY43" s="10"/>
      <c r="AHZ43" s="10"/>
      <c r="AIA43" s="10"/>
      <c r="AIB43" s="10"/>
      <c r="AIC43" s="10"/>
      <c r="AID43" s="10"/>
      <c r="AIE43" s="10"/>
      <c r="AIF43" s="10"/>
      <c r="AIG43" s="10"/>
      <c r="AIH43" s="10"/>
      <c r="AII43" s="10"/>
    </row>
    <row r="44" spans="1:919" hidden="1" x14ac:dyDescent="0.3">
      <c r="A44" s="57" t="s">
        <v>107</v>
      </c>
      <c r="B44" s="64">
        <v>13</v>
      </c>
      <c r="C44">
        <v>13</v>
      </c>
      <c r="D44" s="6">
        <v>226692</v>
      </c>
      <c r="F44" s="5">
        <v>38353</v>
      </c>
      <c r="G44" s="5">
        <v>40178</v>
      </c>
      <c r="H44" s="79">
        <f t="shared" si="31"/>
        <v>0</v>
      </c>
      <c r="I44" s="78">
        <f t="shared" si="25"/>
        <v>0</v>
      </c>
      <c r="J44" t="s">
        <v>60</v>
      </c>
      <c r="K44" t="s">
        <v>47</v>
      </c>
      <c r="L44" t="s">
        <v>69</v>
      </c>
      <c r="M44" t="s">
        <v>55</v>
      </c>
      <c r="N44">
        <v>99006</v>
      </c>
      <c r="O44" t="s">
        <v>49</v>
      </c>
      <c r="P44" s="13">
        <v>1</v>
      </c>
      <c r="Q44" s="5">
        <v>38353</v>
      </c>
      <c r="R44" s="5">
        <v>38352</v>
      </c>
      <c r="S44">
        <v>60</v>
      </c>
      <c r="T44">
        <v>60</v>
      </c>
      <c r="U44">
        <v>3</v>
      </c>
      <c r="V44">
        <v>365</v>
      </c>
      <c r="AB44" s="13"/>
      <c r="ON44" s="57">
        <v>6543.15</v>
      </c>
      <c r="OO44" s="57">
        <v>6543.15</v>
      </c>
      <c r="OP44" s="57">
        <v>6543.15</v>
      </c>
      <c r="OQ44" s="57">
        <v>6543.15</v>
      </c>
      <c r="OR44" s="57">
        <v>6543.15</v>
      </c>
      <c r="OS44" s="57">
        <v>6543.15</v>
      </c>
      <c r="OT44" s="57">
        <v>6543.15</v>
      </c>
      <c r="OU44" s="57">
        <v>6543.15</v>
      </c>
      <c r="OV44" s="57">
        <v>6543.15</v>
      </c>
      <c r="OW44" s="57">
        <v>6543.15</v>
      </c>
      <c r="OX44" s="57">
        <v>6543.15</v>
      </c>
      <c r="OY44" s="57">
        <v>6543.15</v>
      </c>
      <c r="OZ44" s="57">
        <v>7110.45</v>
      </c>
      <c r="PA44" s="57">
        <v>7110.45</v>
      </c>
      <c r="PB44" s="57">
        <v>7110.45</v>
      </c>
      <c r="PC44" s="57">
        <v>7110.45</v>
      </c>
      <c r="PD44" s="57">
        <v>7110.45</v>
      </c>
      <c r="PE44" s="57">
        <v>7110.45</v>
      </c>
      <c r="PF44" s="57">
        <v>7110.45</v>
      </c>
      <c r="PG44" s="57">
        <v>7110.45</v>
      </c>
      <c r="PH44" s="57">
        <v>7110.45</v>
      </c>
      <c r="PI44" s="57">
        <v>7110.45</v>
      </c>
      <c r="PJ44" s="57">
        <v>7110.45</v>
      </c>
      <c r="PK44" s="57">
        <v>7110.45</v>
      </c>
      <c r="PL44" s="57">
        <v>7465.97</v>
      </c>
      <c r="PM44" s="57">
        <v>7465.97</v>
      </c>
      <c r="PN44" s="57">
        <v>7465.97</v>
      </c>
      <c r="PO44" s="57">
        <v>7465.97</v>
      </c>
      <c r="PP44" s="57">
        <v>7465.97</v>
      </c>
      <c r="PQ44" s="57">
        <v>7465.97</v>
      </c>
      <c r="PR44" s="57">
        <v>7564.97</v>
      </c>
      <c r="PS44" s="57">
        <v>7465.97</v>
      </c>
      <c r="PT44" s="57">
        <v>7465.97</v>
      </c>
      <c r="PU44" s="57">
        <v>7465.97</v>
      </c>
      <c r="PV44" s="57">
        <v>7465.97</v>
      </c>
      <c r="PW44" s="57">
        <v>7465.97</v>
      </c>
      <c r="PX44" s="57">
        <v>7991.57</v>
      </c>
      <c r="PY44" s="57">
        <v>7991.57</v>
      </c>
      <c r="PZ44" s="57">
        <v>7991.57</v>
      </c>
      <c r="QA44" s="57">
        <v>7991.57</v>
      </c>
      <c r="QB44" s="57">
        <v>7991.57</v>
      </c>
      <c r="QC44" s="57">
        <v>7991.57</v>
      </c>
      <c r="QD44" s="57">
        <v>7991.57</v>
      </c>
      <c r="QE44" s="57">
        <v>7991.57</v>
      </c>
      <c r="QF44" s="57">
        <v>7991.57</v>
      </c>
      <c r="QG44" s="57">
        <v>7991.57</v>
      </c>
      <c r="QH44" s="57">
        <v>7991.57</v>
      </c>
      <c r="QI44" s="57">
        <v>7991.57</v>
      </c>
      <c r="QJ44" s="57">
        <v>8575.75</v>
      </c>
      <c r="QK44" s="57">
        <v>8575.75</v>
      </c>
      <c r="QL44" s="57">
        <v>8575.75</v>
      </c>
      <c r="QM44" s="57">
        <v>8575.75</v>
      </c>
      <c r="QN44" s="57">
        <v>8575.75</v>
      </c>
      <c r="QO44" s="57">
        <v>8575.75</v>
      </c>
      <c r="QP44" s="57">
        <v>8575.75</v>
      </c>
      <c r="QQ44" s="57">
        <v>8575.75</v>
      </c>
      <c r="QR44" s="57">
        <v>8575.75</v>
      </c>
      <c r="QS44" s="57">
        <v>8575.75</v>
      </c>
      <c r="QT44" s="57">
        <v>8575.75</v>
      </c>
      <c r="QU44" s="57">
        <v>8575.75</v>
      </c>
      <c r="WJ44" s="19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HY44" s="10"/>
      <c r="AHZ44" s="10"/>
      <c r="AIA44" s="10"/>
      <c r="AIB44" s="10"/>
      <c r="AIC44" s="10"/>
      <c r="AID44" s="10"/>
      <c r="AIE44" s="10"/>
      <c r="AIF44" s="10"/>
      <c r="AIG44" s="10"/>
      <c r="AIH44" s="10"/>
      <c r="AII44" s="10"/>
    </row>
    <row r="45" spans="1:919" hidden="1" x14ac:dyDescent="0.3">
      <c r="A45" s="57" t="s">
        <v>107</v>
      </c>
      <c r="B45" s="64">
        <v>13</v>
      </c>
      <c r="C45">
        <v>13</v>
      </c>
      <c r="D45" s="6">
        <v>113345.03</v>
      </c>
      <c r="F45" s="5">
        <v>40179</v>
      </c>
      <c r="G45" s="5">
        <v>41274</v>
      </c>
      <c r="H45" s="79">
        <f t="shared" si="31"/>
        <v>0</v>
      </c>
      <c r="I45" s="78">
        <f t="shared" si="25"/>
        <v>0</v>
      </c>
      <c r="J45" t="s">
        <v>60</v>
      </c>
      <c r="K45" t="s">
        <v>47</v>
      </c>
      <c r="L45" t="s">
        <v>109</v>
      </c>
      <c r="M45" t="s">
        <v>110</v>
      </c>
      <c r="N45">
        <v>99006</v>
      </c>
      <c r="O45" t="s">
        <v>49</v>
      </c>
      <c r="P45" s="13">
        <v>1</v>
      </c>
      <c r="Q45" s="5">
        <v>40179</v>
      </c>
      <c r="R45" s="5">
        <v>41274</v>
      </c>
      <c r="S45">
        <v>36</v>
      </c>
      <c r="T45">
        <v>36</v>
      </c>
      <c r="U45">
        <v>2</v>
      </c>
      <c r="V45">
        <v>365</v>
      </c>
      <c r="AB45" s="13"/>
      <c r="QV45" s="57">
        <v>7991.57</v>
      </c>
      <c r="QW45" s="57">
        <v>7991.57</v>
      </c>
      <c r="QX45" s="57">
        <v>7991.57</v>
      </c>
      <c r="QY45" s="57">
        <v>3995.78</v>
      </c>
      <c r="QZ45" s="57">
        <v>3995.79</v>
      </c>
      <c r="RA45" s="57">
        <v>3995.78</v>
      </c>
      <c r="RB45" s="57">
        <v>3995.78</v>
      </c>
      <c r="RC45" s="57">
        <v>3995.78</v>
      </c>
      <c r="RD45" s="57">
        <v>3995.78</v>
      </c>
      <c r="RE45" s="57">
        <v>3995.78</v>
      </c>
      <c r="RF45" s="57">
        <v>3995.78</v>
      </c>
      <c r="RG45" s="57">
        <v>3995.78</v>
      </c>
      <c r="RH45" s="57">
        <v>4195.58</v>
      </c>
      <c r="RI45" s="57">
        <v>4195.58</v>
      </c>
      <c r="RJ45" s="57">
        <v>4195.58</v>
      </c>
      <c r="RK45" s="57">
        <v>4195.58</v>
      </c>
      <c r="RL45" s="57">
        <v>4195.58</v>
      </c>
      <c r="RM45" s="57">
        <v>4195.58</v>
      </c>
      <c r="RN45" s="57">
        <v>4195.58</v>
      </c>
      <c r="RO45" s="57">
        <v>4195.58</v>
      </c>
      <c r="RP45" s="57">
        <v>4195.58</v>
      </c>
      <c r="RQ45" s="57">
        <v>4195.58</v>
      </c>
      <c r="RR45" s="57">
        <v>4195.58</v>
      </c>
      <c r="RS45" s="57">
        <v>4195.58</v>
      </c>
      <c r="RT45" s="57">
        <v>4491.3599999999997</v>
      </c>
      <c r="RU45" s="57">
        <v>4491.3599999999997</v>
      </c>
      <c r="RV45" s="57">
        <v>4491.3599999999997</v>
      </c>
      <c r="RW45" s="57">
        <v>4491.3599999999997</v>
      </c>
      <c r="RX45" s="57">
        <v>4491.3599999999997</v>
      </c>
      <c r="RY45" s="57">
        <v>4491.3599999999997</v>
      </c>
      <c r="RZ45" s="57">
        <v>4491.3599999999997</v>
      </c>
      <c r="SA45" s="57">
        <v>4491.3599999999997</v>
      </c>
      <c r="SB45" s="57">
        <v>4491.3599999999997</v>
      </c>
      <c r="SC45" s="57">
        <v>4491.3599999999997</v>
      </c>
      <c r="SD45" s="57">
        <v>4491.3599999999997</v>
      </c>
      <c r="SE45" s="57">
        <v>4491.3599999999997</v>
      </c>
      <c r="WJ45" s="19"/>
      <c r="WK45" s="18"/>
      <c r="WL45" s="18"/>
      <c r="WM45" s="18"/>
      <c r="WN45" s="18"/>
      <c r="WO45" s="18"/>
      <c r="WP45" s="18"/>
      <c r="WQ45" s="18"/>
      <c r="WR45" s="18"/>
      <c r="WS45" s="18"/>
      <c r="WT45" s="18"/>
      <c r="WU45" s="18"/>
      <c r="WV45" s="18"/>
      <c r="WW45" s="18"/>
      <c r="WX45" s="18"/>
      <c r="WY45" s="18"/>
      <c r="WZ45" s="18"/>
      <c r="XA45" s="18"/>
      <c r="XB45" s="18"/>
      <c r="XC45" s="18"/>
      <c r="XD45" s="18"/>
      <c r="XE45" s="18"/>
      <c r="XF45" s="18"/>
      <c r="XG45" s="18"/>
      <c r="XH45" s="18"/>
      <c r="XI45" s="18"/>
      <c r="XJ45" s="18"/>
      <c r="XK45" s="18"/>
      <c r="XL45" s="18"/>
      <c r="XM45" s="18"/>
      <c r="XN45" s="18"/>
      <c r="XO45" s="18"/>
      <c r="XP45" s="18"/>
      <c r="XQ45" s="18"/>
      <c r="XR45" s="18"/>
      <c r="XS45" s="18"/>
      <c r="XT45" s="18"/>
      <c r="XU45" s="18"/>
      <c r="XV45" s="18"/>
      <c r="XW45" s="18"/>
      <c r="XX45" s="18"/>
      <c r="XY45" s="18"/>
      <c r="XZ45" s="18"/>
      <c r="YA45" s="18"/>
      <c r="YB45" s="18"/>
      <c r="YC45" s="18"/>
      <c r="YD45" s="18"/>
      <c r="YE45" s="18"/>
      <c r="YF45" s="18"/>
      <c r="YG45" s="18"/>
      <c r="YH45" s="18"/>
      <c r="YI45" s="18"/>
      <c r="YJ45" s="18"/>
      <c r="YK45" s="18"/>
      <c r="YL45" s="18"/>
      <c r="YM45" s="18"/>
      <c r="YN45" s="18"/>
      <c r="YO45" s="18"/>
      <c r="YP45" s="18"/>
      <c r="YQ45" s="18"/>
      <c r="YR45" s="18"/>
      <c r="YS45" s="18"/>
      <c r="YT45" s="18"/>
      <c r="YU45" s="18"/>
      <c r="YV45" s="18"/>
      <c r="YW45" s="18"/>
      <c r="YX45" s="18"/>
      <c r="YY45" s="18"/>
      <c r="YZ45" s="18"/>
      <c r="ZA45" s="18"/>
      <c r="ZB45" s="18"/>
      <c r="ZC45" s="18"/>
      <c r="ZD45" s="18"/>
      <c r="ZE45" s="18"/>
      <c r="ZF45" s="18"/>
      <c r="ZG45" s="18"/>
      <c r="ZH45" s="18"/>
      <c r="ZI45" s="18"/>
      <c r="ZJ45" s="18"/>
      <c r="ZK45" s="18"/>
      <c r="ZL45" s="18"/>
      <c r="ZM45" s="18"/>
      <c r="ZN45" s="18"/>
      <c r="ZO45" s="18"/>
      <c r="ZP45" s="18"/>
      <c r="ZQ45" s="18"/>
      <c r="ZR45" s="18"/>
      <c r="ZS45" s="18"/>
      <c r="ZT45" s="18"/>
      <c r="ZU45" s="18"/>
      <c r="ZV45" s="18"/>
      <c r="ZW45" s="18"/>
      <c r="ZX45" s="18"/>
      <c r="ZY45" s="18"/>
      <c r="ZZ45" s="18"/>
      <c r="AAA45" s="18"/>
      <c r="AAB45" s="18"/>
      <c r="AAC45" s="18"/>
      <c r="AAD45" s="18"/>
      <c r="AAE45" s="18"/>
      <c r="AAF45" s="18"/>
      <c r="AAG45" s="18"/>
      <c r="AAH45" s="18"/>
      <c r="AAI45" s="18"/>
      <c r="AAJ45" s="18"/>
      <c r="AAK45" s="18"/>
      <c r="AAL45" s="18"/>
      <c r="AAM45" s="18"/>
      <c r="AAN45" s="18"/>
      <c r="AAO45" s="18"/>
      <c r="AAP45" s="18"/>
      <c r="AAQ45" s="18"/>
      <c r="AAR45" s="18"/>
      <c r="AAS45" s="18"/>
      <c r="AAT45" s="18"/>
      <c r="AAU45" s="18"/>
      <c r="AAV45" s="18"/>
      <c r="AAW45" s="18"/>
      <c r="AAX45" s="18"/>
      <c r="AAY45" s="18"/>
      <c r="AAZ45" s="18"/>
      <c r="ABA45" s="18"/>
      <c r="ABB45" s="18"/>
      <c r="ABC45" s="18"/>
      <c r="ABD45" s="18"/>
      <c r="ABE45" s="18"/>
      <c r="ABF45" s="18"/>
      <c r="ABG45" s="18"/>
      <c r="ABH45" s="18"/>
      <c r="ABI45" s="18"/>
      <c r="ABJ45" s="18"/>
      <c r="ABK45" s="18"/>
      <c r="ABL45" s="18"/>
      <c r="ABM45" s="18"/>
      <c r="ABN45" s="18"/>
      <c r="ABO45" s="18"/>
      <c r="ABP45" s="18"/>
      <c r="ABQ45" s="18"/>
      <c r="ABR45" s="18"/>
      <c r="ABS45" s="18"/>
      <c r="ABT45" s="18"/>
      <c r="ABU45" s="18"/>
      <c r="ABV45" s="18"/>
      <c r="ABW45" s="18"/>
      <c r="ABX45" s="18"/>
      <c r="ABY45" s="18"/>
      <c r="ABZ45" s="18"/>
      <c r="ACA45" s="18"/>
      <c r="ACB45" s="18"/>
      <c r="ACC45" s="18"/>
      <c r="ACD45" s="18"/>
      <c r="ACE45" s="18"/>
      <c r="ACF45" s="18"/>
      <c r="ACG45" s="18"/>
      <c r="ACH45" s="18"/>
      <c r="ACI45" s="18"/>
      <c r="ACJ45" s="18"/>
      <c r="ACK45" s="18"/>
      <c r="ACL45" s="18"/>
      <c r="ACM45" s="18"/>
      <c r="ACN45" s="18"/>
      <c r="ACO45" s="18"/>
      <c r="ACP45" s="18"/>
      <c r="ACQ45" s="18"/>
      <c r="ACR45" s="18"/>
      <c r="ACS45" s="18"/>
      <c r="ACT45" s="18"/>
      <c r="ACU45" s="18"/>
      <c r="ACV45" s="18"/>
      <c r="ACW45" s="18"/>
      <c r="ACX45" s="18"/>
      <c r="ACY45" s="18"/>
      <c r="ACZ45" s="18"/>
      <c r="ADA45" s="18"/>
      <c r="ADB45" s="18"/>
      <c r="ADC45" s="18"/>
      <c r="ADD45" s="18"/>
      <c r="ADE45" s="18"/>
      <c r="ADF45" s="18"/>
      <c r="ADG45" s="18"/>
      <c r="AHY45" s="10"/>
      <c r="AHZ45" s="10"/>
      <c r="AIA45" s="10"/>
      <c r="AIB45" s="10"/>
      <c r="AIC45" s="10"/>
      <c r="AID45" s="10"/>
      <c r="AIE45" s="10"/>
      <c r="AIF45" s="10"/>
      <c r="AIG45" s="10"/>
      <c r="AIH45" s="10"/>
      <c r="AII45" s="10"/>
    </row>
    <row r="46" spans="1:919" hidden="1" x14ac:dyDescent="0.3">
      <c r="A46" s="57" t="s">
        <v>107</v>
      </c>
      <c r="B46" s="64">
        <v>13</v>
      </c>
      <c r="C46">
        <v>13</v>
      </c>
      <c r="D46" s="6">
        <v>113345.03</v>
      </c>
      <c r="F46" s="5">
        <v>41275</v>
      </c>
      <c r="G46" s="5">
        <v>43100</v>
      </c>
      <c r="H46" s="79">
        <f t="shared" si="31"/>
        <v>0</v>
      </c>
      <c r="I46" s="78">
        <f t="shared" si="25"/>
        <v>0</v>
      </c>
      <c r="J46" t="s">
        <v>60</v>
      </c>
      <c r="K46" t="s">
        <v>47</v>
      </c>
      <c r="L46" t="s">
        <v>71</v>
      </c>
      <c r="M46" t="s">
        <v>55</v>
      </c>
      <c r="N46">
        <v>99006</v>
      </c>
      <c r="O46" t="s">
        <v>49</v>
      </c>
      <c r="P46" s="13">
        <v>1</v>
      </c>
      <c r="Q46" s="5">
        <v>41275</v>
      </c>
      <c r="R46" s="5">
        <v>43100</v>
      </c>
      <c r="S46">
        <v>60</v>
      </c>
      <c r="T46">
        <v>60</v>
      </c>
      <c r="U46">
        <v>1</v>
      </c>
      <c r="V46">
        <v>365</v>
      </c>
      <c r="AB46" s="13"/>
      <c r="SF46" s="57">
        <v>4715.9399999999996</v>
      </c>
      <c r="SG46" s="57">
        <v>4715.9399999999996</v>
      </c>
      <c r="SH46" s="57">
        <v>4715.9399999999996</v>
      </c>
      <c r="SI46" s="57">
        <v>4715.9399999999996</v>
      </c>
      <c r="SJ46" s="57">
        <v>4715.9399999999996</v>
      </c>
      <c r="SK46" s="57">
        <v>4715.9399999999996</v>
      </c>
      <c r="SL46" s="57">
        <v>4715.9399999999996</v>
      </c>
      <c r="SM46" s="57">
        <v>4715.9399999999996</v>
      </c>
      <c r="SN46" s="57">
        <v>4715.9399999999996</v>
      </c>
      <c r="SO46" s="57">
        <v>4715.9399999999996</v>
      </c>
      <c r="SP46" s="57">
        <v>4715.9399999999996</v>
      </c>
      <c r="SQ46" s="57">
        <v>4715.9399999999996</v>
      </c>
      <c r="SR46" s="57">
        <v>4951.7299999999996</v>
      </c>
      <c r="SS46" s="57" t="s">
        <v>111</v>
      </c>
      <c r="ST46" s="57">
        <v>4951.7299999999996</v>
      </c>
      <c r="SU46" s="57">
        <v>4951.7299999999996</v>
      </c>
      <c r="SV46" s="57">
        <v>4951.7299999999996</v>
      </c>
      <c r="SW46" s="57">
        <v>4951.7299999999996</v>
      </c>
      <c r="SX46" s="57">
        <v>4951.7299999999996</v>
      </c>
      <c r="SY46" s="57">
        <v>4951.7299999999996</v>
      </c>
      <c r="SZ46" s="57">
        <v>4951.7299999999996</v>
      </c>
      <c r="TA46" s="57">
        <v>4951.7299999999996</v>
      </c>
      <c r="TB46" s="57">
        <v>4951.7299999999996</v>
      </c>
      <c r="TC46" s="57">
        <v>4951.7299999999996</v>
      </c>
      <c r="TD46" s="57">
        <v>5199.32</v>
      </c>
      <c r="TE46" s="57">
        <v>5199.32</v>
      </c>
      <c r="TF46" s="57">
        <v>5199.32</v>
      </c>
      <c r="TG46" s="57">
        <v>5199.32</v>
      </c>
      <c r="TH46" s="57">
        <v>5199.32</v>
      </c>
      <c r="TI46" s="57">
        <v>5199.32</v>
      </c>
      <c r="TJ46" s="57">
        <v>5199.32</v>
      </c>
      <c r="TK46" s="57">
        <v>5199.32</v>
      </c>
      <c r="TL46" s="57">
        <v>5199.32</v>
      </c>
      <c r="TM46" s="57">
        <v>5199.32</v>
      </c>
      <c r="TN46" s="57">
        <v>5199.32</v>
      </c>
      <c r="TO46" s="57">
        <v>5199.32</v>
      </c>
      <c r="TP46" s="57">
        <v>5459.29</v>
      </c>
      <c r="TQ46" s="57">
        <v>5459.29</v>
      </c>
      <c r="TR46" s="57">
        <v>5459.29</v>
      </c>
      <c r="TS46" s="57">
        <v>5459.29</v>
      </c>
      <c r="TT46" s="57">
        <v>5459.29</v>
      </c>
      <c r="TU46" s="57">
        <v>5459.29</v>
      </c>
      <c r="TV46" s="57">
        <v>5459.29</v>
      </c>
      <c r="TW46" s="57">
        <v>5459.29</v>
      </c>
      <c r="TX46" s="57">
        <v>5459.29</v>
      </c>
      <c r="TY46" s="57">
        <v>5459.29</v>
      </c>
      <c r="TZ46" s="57">
        <v>5459.29</v>
      </c>
      <c r="UA46" s="57">
        <v>5459.29</v>
      </c>
      <c r="UB46" s="57">
        <v>5732.25</v>
      </c>
      <c r="UC46" s="57">
        <v>5732.25</v>
      </c>
      <c r="UD46" s="57">
        <v>5732.25</v>
      </c>
      <c r="UE46" s="57">
        <v>5732.25</v>
      </c>
      <c r="UF46" s="57">
        <v>5732.25</v>
      </c>
      <c r="UG46" s="57">
        <v>5732.25</v>
      </c>
      <c r="UH46" s="57">
        <v>5732.25</v>
      </c>
      <c r="UI46" s="57">
        <v>5732.25</v>
      </c>
      <c r="UJ46" s="57">
        <v>5732.25</v>
      </c>
      <c r="UK46" s="57">
        <v>5732.25</v>
      </c>
      <c r="UL46" s="57">
        <v>5732.25</v>
      </c>
      <c r="UM46" s="57">
        <v>5732.25</v>
      </c>
      <c r="WJ46" s="19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HY46" s="10"/>
      <c r="AHZ46" s="10"/>
      <c r="AIA46" s="10"/>
      <c r="AIB46" s="10"/>
      <c r="AIC46" s="10"/>
      <c r="AID46" s="10"/>
      <c r="AIE46" s="10"/>
      <c r="AIF46" s="10"/>
      <c r="AIG46" s="10"/>
      <c r="AIH46" s="10"/>
      <c r="AII46" s="10"/>
    </row>
    <row r="47" spans="1:919" hidden="1" x14ac:dyDescent="0.3">
      <c r="A47" t="s">
        <v>98</v>
      </c>
      <c r="B47">
        <v>17</v>
      </c>
      <c r="C47">
        <v>17</v>
      </c>
      <c r="D47" s="1">
        <f>D46</f>
        <v>113345.03</v>
      </c>
      <c r="F47" s="5">
        <v>42370</v>
      </c>
      <c r="G47" s="5">
        <v>48350</v>
      </c>
      <c r="H47" s="79">
        <f t="shared" si="31"/>
        <v>0</v>
      </c>
      <c r="I47" s="78">
        <f t="shared" si="25"/>
        <v>0</v>
      </c>
      <c r="J47" t="s">
        <v>54</v>
      </c>
      <c r="K47" t="s">
        <v>47</v>
      </c>
      <c r="L47" t="s">
        <v>4</v>
      </c>
      <c r="M47" t="s">
        <v>48</v>
      </c>
      <c r="N47" s="65" t="s">
        <v>99</v>
      </c>
      <c r="O47" t="s">
        <v>49</v>
      </c>
      <c r="P47" s="13">
        <f>P46</f>
        <v>1</v>
      </c>
      <c r="S47">
        <v>240</v>
      </c>
      <c r="T47">
        <v>60</v>
      </c>
      <c r="U47">
        <v>10</v>
      </c>
      <c r="V47">
        <v>365</v>
      </c>
      <c r="X47" s="13">
        <v>0.2</v>
      </c>
      <c r="RX47" s="4"/>
      <c r="RY47" s="27"/>
      <c r="RZ47" s="27"/>
      <c r="SA47" s="27"/>
      <c r="SB47" s="27"/>
      <c r="SC47" s="27"/>
      <c r="SD47" s="27"/>
      <c r="SE47" s="27"/>
      <c r="SF47" s="27"/>
      <c r="SG47" s="27"/>
      <c r="SH47" s="27"/>
      <c r="SI47" s="27"/>
      <c r="SJ47" s="4"/>
      <c r="SK47" s="27"/>
      <c r="SL47" s="27"/>
      <c r="SM47" s="27"/>
      <c r="SN47" s="27"/>
      <c r="SO47" s="27"/>
      <c r="SP47" s="27"/>
      <c r="SQ47" s="27"/>
      <c r="SR47" s="27"/>
      <c r="SS47" s="27"/>
      <c r="ST47" s="27"/>
      <c r="SU47" s="27"/>
      <c r="SV47" s="27"/>
      <c r="SW47" s="27"/>
      <c r="SX47" s="27"/>
      <c r="SY47" s="27"/>
      <c r="SZ47" s="27"/>
      <c r="TA47" s="27"/>
      <c r="TB47" s="27"/>
      <c r="TC47" s="27"/>
      <c r="TD47" s="27"/>
      <c r="TE47" s="27"/>
      <c r="TF47" s="27"/>
      <c r="TG47" s="38"/>
      <c r="TH47" s="27"/>
      <c r="TI47" s="27"/>
      <c r="TJ47" s="27"/>
      <c r="TK47" s="27"/>
      <c r="TL47" s="27"/>
      <c r="TM47" s="27"/>
      <c r="TN47" s="27"/>
      <c r="TO47" s="27"/>
      <c r="TP47" s="27">
        <f>TO33*0.8</f>
        <v>4800.2560000000003</v>
      </c>
      <c r="TQ47" s="27">
        <f t="shared" ref="TQ47:UV47" si="414">TQ33*0.8</f>
        <v>4800.2560000000003</v>
      </c>
      <c r="TR47" s="27">
        <f t="shared" si="414"/>
        <v>4800.2560000000003</v>
      </c>
      <c r="TS47" s="27">
        <f t="shared" si="414"/>
        <v>4800.2560000000003</v>
      </c>
      <c r="TT47" s="27">
        <f t="shared" si="414"/>
        <v>4800.2560000000003</v>
      </c>
      <c r="TU47" s="27">
        <f t="shared" si="414"/>
        <v>4800.2560000000003</v>
      </c>
      <c r="TV47" s="27">
        <f t="shared" si="414"/>
        <v>4800.2560000000003</v>
      </c>
      <c r="TW47" s="27">
        <f t="shared" si="414"/>
        <v>4800.2560000000003</v>
      </c>
      <c r="TX47" s="27">
        <f t="shared" si="414"/>
        <v>4800.2560000000003</v>
      </c>
      <c r="TY47" s="27">
        <f t="shared" si="414"/>
        <v>4800.2560000000003</v>
      </c>
      <c r="TZ47" s="27">
        <f t="shared" si="414"/>
        <v>4800.2560000000003</v>
      </c>
      <c r="UA47" s="27">
        <f t="shared" si="414"/>
        <v>4800.2560000000003</v>
      </c>
      <c r="UB47" s="27">
        <f t="shared" si="414"/>
        <v>4800.2560000000003</v>
      </c>
      <c r="UC47" s="27">
        <f t="shared" si="414"/>
        <v>4800.2560000000003</v>
      </c>
      <c r="UD47" s="27">
        <f t="shared" si="414"/>
        <v>4800.2560000000003</v>
      </c>
      <c r="UE47" s="27">
        <f t="shared" si="414"/>
        <v>4800.2560000000003</v>
      </c>
      <c r="UF47" s="27">
        <f t="shared" si="414"/>
        <v>4800.2560000000003</v>
      </c>
      <c r="UG47" s="27">
        <f t="shared" si="414"/>
        <v>4800.2560000000003</v>
      </c>
      <c r="UH47" s="27">
        <f t="shared" si="414"/>
        <v>4800.2560000000003</v>
      </c>
      <c r="UI47" s="27">
        <f t="shared" si="414"/>
        <v>4800.2560000000003</v>
      </c>
      <c r="UJ47" s="27">
        <f t="shared" si="414"/>
        <v>4800.2560000000003</v>
      </c>
      <c r="UK47" s="27">
        <f t="shared" si="414"/>
        <v>4800.2560000000003</v>
      </c>
      <c r="UL47" s="27">
        <f t="shared" si="414"/>
        <v>4800.2560000000003</v>
      </c>
      <c r="UM47" s="27">
        <f t="shared" si="414"/>
        <v>4800.2560000000003</v>
      </c>
      <c r="UN47" s="27">
        <f t="shared" si="414"/>
        <v>4800.2560000000003</v>
      </c>
      <c r="UO47" s="27">
        <f t="shared" si="414"/>
        <v>4800.2560000000003</v>
      </c>
      <c r="UP47" s="27">
        <f t="shared" si="414"/>
        <v>4800.2560000000003</v>
      </c>
      <c r="UQ47" s="27">
        <f t="shared" si="414"/>
        <v>4800.2560000000003</v>
      </c>
      <c r="UR47" s="27">
        <f t="shared" si="414"/>
        <v>4800.2560000000003</v>
      </c>
      <c r="US47" s="27">
        <f t="shared" si="414"/>
        <v>4800.2560000000003</v>
      </c>
      <c r="UT47" s="27">
        <f t="shared" si="414"/>
        <v>4800.2560000000003</v>
      </c>
      <c r="UU47" s="27">
        <f t="shared" si="414"/>
        <v>4800.2560000000003</v>
      </c>
      <c r="UV47" s="27">
        <f t="shared" si="414"/>
        <v>4800.2560000000003</v>
      </c>
      <c r="UW47" s="27">
        <f t="shared" ref="UW47:VM47" si="415">UW33*0.8</f>
        <v>4800.2560000000003</v>
      </c>
      <c r="UX47" s="27">
        <f t="shared" si="415"/>
        <v>4800.2560000000003</v>
      </c>
      <c r="UY47" s="27">
        <f t="shared" si="415"/>
        <v>4800.2560000000003</v>
      </c>
      <c r="UZ47" s="27">
        <f t="shared" si="415"/>
        <v>4800.2560000000003</v>
      </c>
      <c r="VA47" s="27">
        <f t="shared" si="415"/>
        <v>4800.2560000000003</v>
      </c>
      <c r="VB47" s="27">
        <f t="shared" si="415"/>
        <v>4800.2560000000003</v>
      </c>
      <c r="VC47" s="27">
        <f t="shared" si="415"/>
        <v>4800.2560000000003</v>
      </c>
      <c r="VD47" s="27">
        <f t="shared" si="415"/>
        <v>4800.2560000000003</v>
      </c>
      <c r="VE47" s="27">
        <f t="shared" si="415"/>
        <v>4800.2560000000003</v>
      </c>
      <c r="VF47" s="27">
        <f t="shared" si="415"/>
        <v>4800.2560000000003</v>
      </c>
      <c r="VG47" s="27">
        <f t="shared" si="415"/>
        <v>4800.2560000000003</v>
      </c>
      <c r="VH47" s="27">
        <f t="shared" si="415"/>
        <v>4800.2560000000003</v>
      </c>
      <c r="VI47" s="27">
        <f t="shared" si="415"/>
        <v>4800.2560000000003</v>
      </c>
      <c r="VJ47" s="27">
        <f t="shared" si="415"/>
        <v>4800.2560000000003</v>
      </c>
      <c r="VK47" s="27">
        <f t="shared" si="415"/>
        <v>4800.2560000000003</v>
      </c>
      <c r="VL47" s="27">
        <f t="shared" si="415"/>
        <v>4800.2560000000003</v>
      </c>
      <c r="VM47" s="27">
        <f t="shared" si="415"/>
        <v>4800.2560000000003</v>
      </c>
      <c r="VN47" s="4">
        <f>VN3*0.8</f>
        <v>27576.047999999999</v>
      </c>
      <c r="VO47" s="27">
        <f t="shared" ref="VO47:WH47" si="416">VO33*0.8</f>
        <v>4800.2560000000003</v>
      </c>
      <c r="VP47" s="27">
        <f t="shared" si="416"/>
        <v>4800.2560000000003</v>
      </c>
      <c r="VQ47" s="27">
        <f t="shared" si="416"/>
        <v>4800.2560000000003</v>
      </c>
      <c r="VR47" s="4">
        <f t="shared" si="416"/>
        <v>4800.2560000000003</v>
      </c>
      <c r="VS47" s="27">
        <f t="shared" si="416"/>
        <v>4800.2560000000003</v>
      </c>
      <c r="VT47" s="27">
        <f t="shared" si="416"/>
        <v>4800.2560000000003</v>
      </c>
      <c r="VU47" s="27">
        <f t="shared" si="416"/>
        <v>4800.2560000000003</v>
      </c>
      <c r="VV47" s="27">
        <f t="shared" si="416"/>
        <v>4800.2560000000003</v>
      </c>
      <c r="VW47" s="27">
        <f t="shared" si="416"/>
        <v>4800.2560000000003</v>
      </c>
      <c r="VX47" s="27">
        <f t="shared" si="416"/>
        <v>4800.2560000000003</v>
      </c>
      <c r="VY47" s="27">
        <f t="shared" si="416"/>
        <v>4800.2560000000003</v>
      </c>
      <c r="VZ47" s="27">
        <f t="shared" si="416"/>
        <v>4800.2560000000003</v>
      </c>
      <c r="WA47" s="4">
        <f t="shared" si="416"/>
        <v>4800.2560000000003</v>
      </c>
      <c r="WB47" s="51">
        <f t="shared" si="416"/>
        <v>4800.2560000000003</v>
      </c>
      <c r="WC47" s="27">
        <f t="shared" si="416"/>
        <v>4800.2560000000003</v>
      </c>
      <c r="WD47" s="27">
        <f t="shared" si="416"/>
        <v>4800.2560000000003</v>
      </c>
      <c r="WE47" s="27">
        <f t="shared" si="416"/>
        <v>4800.2560000000003</v>
      </c>
      <c r="WF47" s="27">
        <f t="shared" si="416"/>
        <v>4800.2560000000003</v>
      </c>
      <c r="WG47" s="27">
        <f t="shared" si="416"/>
        <v>4800.2560000000003</v>
      </c>
      <c r="WH47" s="27">
        <f t="shared" si="416"/>
        <v>4800.2560000000003</v>
      </c>
      <c r="WI47" s="38">
        <f>WI46*0.8</f>
        <v>0</v>
      </c>
      <c r="WJ47" s="27"/>
      <c r="WK47" s="27"/>
      <c r="WL47" s="27"/>
      <c r="WM47" s="27"/>
      <c r="WN47" s="27"/>
      <c r="WO47" s="27"/>
      <c r="WP47" s="27"/>
      <c r="WQ47" s="27"/>
      <c r="WR47" s="27"/>
      <c r="WS47" s="27"/>
      <c r="WT47" s="27"/>
      <c r="WU47" s="27"/>
      <c r="WV47" s="27"/>
      <c r="WW47" s="27"/>
      <c r="WX47" s="27"/>
      <c r="WY47" s="27"/>
      <c r="WZ47" s="27"/>
      <c r="XA47" s="27"/>
      <c r="XB47" s="27"/>
      <c r="XC47" s="27"/>
      <c r="XD47" s="27"/>
      <c r="XE47" s="27"/>
      <c r="XF47" s="27">
        <f t="shared" ref="XF47:YK47" si="417">XF46*0.8</f>
        <v>0</v>
      </c>
      <c r="XG47" s="27">
        <f t="shared" si="417"/>
        <v>0</v>
      </c>
      <c r="XH47" s="27">
        <f t="shared" si="417"/>
        <v>0</v>
      </c>
      <c r="XI47" s="27">
        <f t="shared" si="417"/>
        <v>0</v>
      </c>
      <c r="XJ47" s="27">
        <f t="shared" si="417"/>
        <v>0</v>
      </c>
      <c r="XK47" s="27">
        <f t="shared" si="417"/>
        <v>0</v>
      </c>
      <c r="XL47" s="27">
        <f t="shared" si="417"/>
        <v>0</v>
      </c>
      <c r="XM47" s="27">
        <f t="shared" si="417"/>
        <v>0</v>
      </c>
      <c r="XN47" s="27">
        <f t="shared" si="417"/>
        <v>0</v>
      </c>
      <c r="XO47" s="27">
        <f t="shared" si="417"/>
        <v>0</v>
      </c>
      <c r="XP47" s="27">
        <f t="shared" si="417"/>
        <v>0</v>
      </c>
      <c r="XQ47" s="27">
        <f t="shared" si="417"/>
        <v>0</v>
      </c>
      <c r="XR47" s="27">
        <f t="shared" si="417"/>
        <v>0</v>
      </c>
      <c r="XS47" s="27">
        <f t="shared" si="417"/>
        <v>0</v>
      </c>
      <c r="XT47" s="27">
        <f t="shared" si="417"/>
        <v>0</v>
      </c>
      <c r="XU47" s="27">
        <f t="shared" si="417"/>
        <v>0</v>
      </c>
      <c r="XV47" s="27">
        <f t="shared" si="417"/>
        <v>0</v>
      </c>
      <c r="XW47" s="27">
        <f t="shared" si="417"/>
        <v>0</v>
      </c>
      <c r="XX47" s="27">
        <f t="shared" si="417"/>
        <v>0</v>
      </c>
      <c r="XY47" s="27">
        <f t="shared" si="417"/>
        <v>0</v>
      </c>
      <c r="XZ47" s="27">
        <f t="shared" si="417"/>
        <v>0</v>
      </c>
      <c r="YA47" s="27">
        <f t="shared" si="417"/>
        <v>0</v>
      </c>
      <c r="YB47" s="27">
        <f t="shared" si="417"/>
        <v>0</v>
      </c>
      <c r="YC47" s="27">
        <f t="shared" si="417"/>
        <v>0</v>
      </c>
      <c r="YD47" s="27">
        <f t="shared" si="417"/>
        <v>0</v>
      </c>
      <c r="YE47" s="27">
        <f t="shared" si="417"/>
        <v>0</v>
      </c>
      <c r="YF47" s="27">
        <f t="shared" si="417"/>
        <v>0</v>
      </c>
      <c r="YG47" s="27">
        <f t="shared" si="417"/>
        <v>0</v>
      </c>
      <c r="YH47" s="27">
        <f t="shared" si="417"/>
        <v>0</v>
      </c>
      <c r="YI47" s="27">
        <f t="shared" si="417"/>
        <v>0</v>
      </c>
      <c r="YJ47" s="27">
        <f t="shared" si="417"/>
        <v>0</v>
      </c>
      <c r="YK47" s="27">
        <f t="shared" si="417"/>
        <v>0</v>
      </c>
      <c r="YL47" s="27">
        <f t="shared" ref="YL47:ZQ47" si="418">YL46*0.8</f>
        <v>0</v>
      </c>
      <c r="YM47" s="27">
        <f t="shared" si="418"/>
        <v>0</v>
      </c>
      <c r="YN47" s="27">
        <f t="shared" si="418"/>
        <v>0</v>
      </c>
      <c r="YO47" s="27">
        <f t="shared" si="418"/>
        <v>0</v>
      </c>
      <c r="YP47" s="27">
        <f t="shared" si="418"/>
        <v>0</v>
      </c>
      <c r="YQ47" s="27">
        <f t="shared" si="418"/>
        <v>0</v>
      </c>
      <c r="YR47" s="27">
        <f t="shared" si="418"/>
        <v>0</v>
      </c>
      <c r="YS47" s="27">
        <f t="shared" si="418"/>
        <v>0</v>
      </c>
      <c r="YT47" s="27">
        <f t="shared" si="418"/>
        <v>0</v>
      </c>
      <c r="YU47" s="27">
        <f t="shared" si="418"/>
        <v>0</v>
      </c>
      <c r="YV47" s="27">
        <f t="shared" si="418"/>
        <v>0</v>
      </c>
      <c r="YW47" s="27">
        <f t="shared" si="418"/>
        <v>0</v>
      </c>
      <c r="YX47" s="27">
        <f t="shared" si="418"/>
        <v>0</v>
      </c>
      <c r="YY47" s="27">
        <f t="shared" si="418"/>
        <v>0</v>
      </c>
      <c r="YZ47" s="27">
        <f t="shared" si="418"/>
        <v>0</v>
      </c>
      <c r="ZA47" s="27">
        <f t="shared" si="418"/>
        <v>0</v>
      </c>
      <c r="ZB47" s="27">
        <f t="shared" si="418"/>
        <v>0</v>
      </c>
      <c r="ZC47" s="27">
        <f t="shared" si="418"/>
        <v>0</v>
      </c>
      <c r="ZD47" s="27">
        <f t="shared" si="418"/>
        <v>0</v>
      </c>
      <c r="ZE47" s="27">
        <f t="shared" si="418"/>
        <v>0</v>
      </c>
      <c r="ZF47" s="27">
        <f t="shared" si="418"/>
        <v>0</v>
      </c>
      <c r="ZG47" s="27">
        <f t="shared" si="418"/>
        <v>0</v>
      </c>
      <c r="ZH47" s="27">
        <f t="shared" si="418"/>
        <v>0</v>
      </c>
      <c r="ZI47" s="27">
        <f t="shared" si="418"/>
        <v>0</v>
      </c>
      <c r="ZJ47" s="27">
        <f t="shared" si="418"/>
        <v>0</v>
      </c>
      <c r="ZK47" s="27">
        <f t="shared" si="418"/>
        <v>0</v>
      </c>
      <c r="ZL47" s="27">
        <f t="shared" si="418"/>
        <v>0</v>
      </c>
      <c r="ZM47" s="27">
        <f t="shared" si="418"/>
        <v>0</v>
      </c>
      <c r="ZN47" s="27">
        <f t="shared" si="418"/>
        <v>0</v>
      </c>
      <c r="ZO47" s="27">
        <f t="shared" si="418"/>
        <v>0</v>
      </c>
      <c r="ZP47" s="27">
        <f t="shared" si="418"/>
        <v>0</v>
      </c>
      <c r="ZQ47" s="27">
        <f t="shared" si="418"/>
        <v>0</v>
      </c>
      <c r="ZR47" s="27">
        <f t="shared" ref="ZR47:AAW47" si="419">ZR46*0.8</f>
        <v>0</v>
      </c>
      <c r="ZS47" s="27">
        <f t="shared" si="419"/>
        <v>0</v>
      </c>
      <c r="ZT47" s="27">
        <f t="shared" si="419"/>
        <v>0</v>
      </c>
      <c r="ZU47" s="27">
        <f t="shared" si="419"/>
        <v>0</v>
      </c>
      <c r="ZV47" s="27">
        <f t="shared" si="419"/>
        <v>0</v>
      </c>
      <c r="ZW47" s="27">
        <f t="shared" si="419"/>
        <v>0</v>
      </c>
      <c r="ZX47" s="27">
        <f t="shared" si="419"/>
        <v>0</v>
      </c>
      <c r="ZY47" s="27">
        <f t="shared" si="419"/>
        <v>0</v>
      </c>
      <c r="ZZ47" s="27">
        <f t="shared" si="419"/>
        <v>0</v>
      </c>
      <c r="AAA47" s="27">
        <f t="shared" si="419"/>
        <v>0</v>
      </c>
      <c r="AAB47" s="27">
        <f t="shared" si="419"/>
        <v>0</v>
      </c>
      <c r="AAC47" s="27">
        <f t="shared" si="419"/>
        <v>0</v>
      </c>
      <c r="AAD47" s="27">
        <f t="shared" si="419"/>
        <v>0</v>
      </c>
      <c r="AAE47" s="27">
        <f t="shared" si="419"/>
        <v>0</v>
      </c>
      <c r="AAF47" s="27">
        <f t="shared" si="419"/>
        <v>0</v>
      </c>
      <c r="AAG47" s="27">
        <f t="shared" si="419"/>
        <v>0</v>
      </c>
      <c r="AAH47" s="27">
        <f t="shared" si="419"/>
        <v>0</v>
      </c>
      <c r="AAI47" s="27">
        <f t="shared" si="419"/>
        <v>0</v>
      </c>
      <c r="AAJ47" s="27">
        <f t="shared" si="419"/>
        <v>0</v>
      </c>
      <c r="AAK47" s="27">
        <f t="shared" si="419"/>
        <v>0</v>
      </c>
      <c r="AAL47" s="27">
        <f t="shared" si="419"/>
        <v>0</v>
      </c>
      <c r="AAM47" s="27">
        <f t="shared" si="419"/>
        <v>0</v>
      </c>
      <c r="AAN47" s="27">
        <f t="shared" si="419"/>
        <v>0</v>
      </c>
      <c r="AAO47" s="27">
        <f t="shared" si="419"/>
        <v>0</v>
      </c>
      <c r="AAP47" s="27">
        <f t="shared" si="419"/>
        <v>0</v>
      </c>
      <c r="AAQ47" s="27">
        <f t="shared" si="419"/>
        <v>0</v>
      </c>
      <c r="AAR47" s="27">
        <f t="shared" si="419"/>
        <v>0</v>
      </c>
      <c r="AAS47" s="27">
        <f t="shared" si="419"/>
        <v>0</v>
      </c>
      <c r="AAT47" s="27">
        <f t="shared" si="419"/>
        <v>0</v>
      </c>
      <c r="AAU47" s="27">
        <f t="shared" si="419"/>
        <v>0</v>
      </c>
      <c r="AAV47" s="27">
        <f t="shared" si="419"/>
        <v>0</v>
      </c>
      <c r="AAW47" s="27">
        <f t="shared" si="419"/>
        <v>0</v>
      </c>
      <c r="AAX47" s="27">
        <f t="shared" ref="AAX47:ABC47" si="420">AAX46*0.8</f>
        <v>0</v>
      </c>
      <c r="AAY47" s="27">
        <f t="shared" si="420"/>
        <v>0</v>
      </c>
      <c r="AAZ47" s="27">
        <f t="shared" si="420"/>
        <v>0</v>
      </c>
      <c r="ABA47" s="27">
        <f t="shared" si="420"/>
        <v>0</v>
      </c>
      <c r="ABB47" s="27">
        <f t="shared" si="420"/>
        <v>0</v>
      </c>
      <c r="ABC47" s="27">
        <f t="shared" si="420"/>
        <v>0</v>
      </c>
    </row>
    <row r="48" spans="1:919" hidden="1" x14ac:dyDescent="0.3">
      <c r="A48" s="57" t="s">
        <v>112</v>
      </c>
      <c r="B48">
        <v>14</v>
      </c>
      <c r="C48" s="57">
        <v>14</v>
      </c>
      <c r="D48" s="6">
        <v>64329</v>
      </c>
      <c r="F48" s="59">
        <v>42156</v>
      </c>
      <c r="G48" s="59">
        <v>43982</v>
      </c>
      <c r="H48" s="79">
        <f t="shared" si="31"/>
        <v>0</v>
      </c>
      <c r="I48" s="78">
        <f t="shared" si="25"/>
        <v>0</v>
      </c>
      <c r="J48" s="57" t="s">
        <v>60</v>
      </c>
      <c r="K48" s="57" t="s">
        <v>47</v>
      </c>
      <c r="L48" s="57" t="s">
        <v>52</v>
      </c>
      <c r="M48" s="57" t="s">
        <v>62</v>
      </c>
      <c r="N48" s="57">
        <v>201407</v>
      </c>
      <c r="O48" s="57" t="s">
        <v>49</v>
      </c>
      <c r="P48" s="58">
        <v>1</v>
      </c>
      <c r="Q48" s="59">
        <v>42156</v>
      </c>
      <c r="R48" s="59">
        <v>43982</v>
      </c>
      <c r="S48" s="57">
        <v>60</v>
      </c>
      <c r="T48" s="57">
        <v>60</v>
      </c>
      <c r="U48" s="57">
        <v>5</v>
      </c>
      <c r="V48" s="57">
        <v>365</v>
      </c>
      <c r="W48" s="57"/>
      <c r="X48" s="63"/>
      <c r="Y48" s="3">
        <v>0.3</v>
      </c>
      <c r="AA48" s="18">
        <v>1608.23</v>
      </c>
      <c r="AB48" t="s">
        <v>113</v>
      </c>
      <c r="MQ48" s="57"/>
      <c r="MR48" s="57"/>
      <c r="MS48" s="57"/>
      <c r="MT48" s="57"/>
      <c r="MU48" s="57"/>
      <c r="MV48" s="57"/>
      <c r="MW48" s="57"/>
      <c r="MX48" s="57"/>
      <c r="MY48" s="57"/>
      <c r="MZ48" s="57"/>
      <c r="NA48" s="57"/>
      <c r="NB48" s="57"/>
      <c r="NC48" s="57"/>
      <c r="ND48" s="57"/>
      <c r="NE48" s="57"/>
      <c r="NF48" s="57"/>
      <c r="NG48" s="57"/>
      <c r="NH48" s="57"/>
      <c r="NI48" s="57"/>
      <c r="NJ48" s="57"/>
      <c r="NK48" s="57"/>
      <c r="NL48" s="57"/>
      <c r="NM48" s="57"/>
      <c r="NN48" s="57"/>
      <c r="NO48" s="57"/>
      <c r="NP48" s="57"/>
      <c r="NQ48" s="57"/>
      <c r="NR48" s="57"/>
      <c r="NS48" s="57"/>
      <c r="NT48" s="57"/>
      <c r="NU48" s="57"/>
      <c r="NV48" s="57"/>
      <c r="NW48" s="57"/>
      <c r="NX48" s="57"/>
      <c r="NY48" s="57"/>
      <c r="NZ48" s="57"/>
      <c r="OA48" s="57"/>
      <c r="OB48" s="57"/>
      <c r="OC48" s="57"/>
      <c r="OD48" s="57"/>
      <c r="OE48" s="57"/>
      <c r="OF48" s="57"/>
      <c r="OG48" s="57"/>
      <c r="OH48" s="57"/>
      <c r="OI48" s="57"/>
      <c r="OJ48" s="57"/>
      <c r="OK48" s="57"/>
      <c r="OL48" s="57"/>
      <c r="OM48" s="57"/>
      <c r="ON48" s="57"/>
      <c r="OO48" s="57"/>
      <c r="OP48" s="57"/>
      <c r="OQ48" s="57"/>
      <c r="OR48" s="57"/>
      <c r="OS48" s="57"/>
      <c r="OT48" s="57"/>
      <c r="OU48" s="57"/>
      <c r="OV48" s="57"/>
      <c r="OW48" s="57"/>
      <c r="OX48" s="57"/>
      <c r="OY48" s="57"/>
      <c r="OZ48" s="57"/>
      <c r="PA48" s="57"/>
      <c r="PB48" s="57"/>
      <c r="PC48" s="57"/>
      <c r="PD48" s="57"/>
      <c r="PE48" s="57"/>
      <c r="PF48" s="57"/>
      <c r="PG48" s="57"/>
      <c r="PH48" s="57"/>
      <c r="PI48" s="57"/>
      <c r="PJ48" s="57"/>
      <c r="PK48" s="57"/>
      <c r="PL48" s="57"/>
      <c r="PM48" s="57"/>
      <c r="PN48" s="57"/>
      <c r="PO48" s="57"/>
      <c r="PP48" s="57"/>
      <c r="PQ48" s="57"/>
      <c r="PR48" s="57"/>
      <c r="PS48" s="57"/>
      <c r="PT48" s="57"/>
      <c r="PU48" s="57"/>
      <c r="PV48" s="57"/>
      <c r="PW48" s="57"/>
      <c r="PX48" s="57"/>
      <c r="PY48" s="57"/>
      <c r="PZ48" s="57"/>
      <c r="QA48" s="57"/>
      <c r="QB48" s="57"/>
      <c r="QC48" s="57"/>
      <c r="QD48" s="57"/>
      <c r="QE48" s="57"/>
      <c r="QF48" s="57"/>
      <c r="QG48" s="57"/>
      <c r="QH48" s="57"/>
      <c r="QI48" s="57"/>
      <c r="QJ48" s="57"/>
      <c r="QK48" s="57"/>
      <c r="QL48" s="57"/>
      <c r="QM48" s="57"/>
      <c r="QN48" s="57"/>
      <c r="QO48" s="57"/>
      <c r="QP48" s="57"/>
      <c r="QQ48" s="57"/>
      <c r="QR48" s="57"/>
      <c r="QS48" s="57"/>
      <c r="QT48" s="57"/>
      <c r="QU48" s="57"/>
      <c r="QV48" s="57"/>
      <c r="QW48" s="57"/>
      <c r="QX48" s="57"/>
      <c r="QY48" s="57"/>
      <c r="QZ48" s="57"/>
      <c r="RA48" s="57"/>
      <c r="RB48" s="57"/>
      <c r="RC48" s="57"/>
      <c r="RD48" s="57"/>
      <c r="RE48" s="57"/>
      <c r="RF48" s="57"/>
      <c r="RG48" s="57"/>
      <c r="RH48" s="57"/>
      <c r="RI48" s="57"/>
      <c r="RJ48" s="57"/>
      <c r="RK48" s="57"/>
      <c r="RL48" s="57"/>
      <c r="RM48" s="57"/>
      <c r="RN48" s="57"/>
      <c r="RO48" s="57"/>
      <c r="RP48" s="57"/>
      <c r="RQ48" s="57"/>
      <c r="RR48" s="57"/>
      <c r="RS48" s="57"/>
      <c r="RT48" s="57"/>
      <c r="RU48" s="57"/>
      <c r="RV48" s="57"/>
      <c r="RW48" s="57"/>
      <c r="RX48" s="57"/>
      <c r="RY48" s="57"/>
      <c r="RZ48" s="57"/>
      <c r="SA48" s="57"/>
      <c r="SB48" s="57"/>
      <c r="SC48" s="57"/>
      <c r="SD48" s="57"/>
      <c r="SE48" s="57"/>
      <c r="SF48" s="57"/>
      <c r="SG48" s="57"/>
      <c r="SH48" s="57"/>
      <c r="SI48" s="57"/>
      <c r="SJ48" s="57"/>
      <c r="SK48" s="57"/>
      <c r="SL48" s="57"/>
      <c r="SM48" s="57"/>
      <c r="SN48" s="57"/>
      <c r="SO48" s="57"/>
      <c r="SP48" s="57"/>
      <c r="SQ48" s="57"/>
      <c r="SR48" s="57"/>
      <c r="SS48" s="57"/>
      <c r="ST48" s="57"/>
      <c r="SU48" s="57"/>
      <c r="SV48" s="57"/>
      <c r="SW48" s="57"/>
      <c r="SX48" s="57"/>
      <c r="SY48" s="57"/>
      <c r="SZ48" s="57"/>
      <c r="TA48" s="57"/>
      <c r="TB48" s="57"/>
      <c r="TC48" s="57"/>
      <c r="TD48" s="57"/>
      <c r="TE48" s="57"/>
      <c r="TF48" s="57"/>
      <c r="TG48" s="57"/>
      <c r="TH48" s="57"/>
      <c r="TI48" s="57">
        <v>1608.23</v>
      </c>
      <c r="TJ48" s="57">
        <v>1608.23</v>
      </c>
      <c r="TK48" s="57">
        <v>1608.23</v>
      </c>
      <c r="TL48" s="57">
        <v>1608.23</v>
      </c>
      <c r="TM48" s="57">
        <v>1608.23</v>
      </c>
      <c r="TN48" s="57">
        <v>1608.23</v>
      </c>
      <c r="TO48" s="57">
        <v>1608.23</v>
      </c>
      <c r="TP48" s="57">
        <v>1608.23</v>
      </c>
      <c r="TQ48" s="57">
        <v>1608.23</v>
      </c>
      <c r="TR48" s="57">
        <v>1608.23</v>
      </c>
      <c r="TS48" s="57">
        <v>1608.23</v>
      </c>
      <c r="TT48" s="57">
        <v>1608.23</v>
      </c>
      <c r="TU48" s="57">
        <v>1688.64</v>
      </c>
      <c r="TV48" s="57">
        <v>1688.64</v>
      </c>
      <c r="TW48" s="57">
        <v>1688.64</v>
      </c>
      <c r="TX48" s="57">
        <v>1688.64</v>
      </c>
      <c r="TY48" s="57">
        <v>1688.64</v>
      </c>
      <c r="TZ48" s="57">
        <v>1688.64</v>
      </c>
      <c r="UA48" s="57">
        <v>1688.64</v>
      </c>
      <c r="UB48" s="57">
        <v>1688.64</v>
      </c>
      <c r="UC48" s="57">
        <v>1688.64</v>
      </c>
      <c r="UD48" s="57">
        <v>1688.64</v>
      </c>
      <c r="UE48" s="57">
        <v>1688.64</v>
      </c>
      <c r="UF48" s="57">
        <v>1688.64</v>
      </c>
      <c r="UG48" s="57">
        <v>1688.64</v>
      </c>
      <c r="UH48" s="57">
        <v>1773.07</v>
      </c>
      <c r="UI48" s="57">
        <v>1773.07</v>
      </c>
      <c r="UJ48" s="57">
        <v>1773.07</v>
      </c>
      <c r="UK48" s="57">
        <v>1773.07</v>
      </c>
      <c r="UL48" s="57">
        <v>1773.07</v>
      </c>
      <c r="UM48" s="57">
        <v>1773.07</v>
      </c>
      <c r="UN48" s="57">
        <v>1773.07</v>
      </c>
      <c r="UO48" s="57">
        <v>1773.07</v>
      </c>
      <c r="UP48" s="57">
        <v>1773.07</v>
      </c>
      <c r="UQ48" s="57">
        <v>1773.07</v>
      </c>
      <c r="UR48" s="57">
        <v>1773.07</v>
      </c>
      <c r="US48" s="57">
        <v>1861.72</v>
      </c>
      <c r="UT48" s="57">
        <v>1861.72</v>
      </c>
      <c r="UU48" s="57">
        <v>1861.72</v>
      </c>
      <c r="UV48" s="57">
        <v>1861.72</v>
      </c>
      <c r="UW48" s="57">
        <v>1861.72</v>
      </c>
      <c r="UX48" s="57">
        <v>1861.72</v>
      </c>
      <c r="UY48" s="57">
        <v>1861.72</v>
      </c>
      <c r="UZ48" s="57">
        <v>1861.72</v>
      </c>
      <c r="VA48" s="57">
        <v>1861.72</v>
      </c>
      <c r="VB48" s="57">
        <v>1861.72</v>
      </c>
      <c r="VC48" s="57">
        <v>1861.72</v>
      </c>
      <c r="VD48" s="57">
        <v>1861.72</v>
      </c>
      <c r="VE48" s="57">
        <v>1954.81</v>
      </c>
      <c r="VF48" s="57">
        <v>1954.81</v>
      </c>
      <c r="VG48" s="57">
        <v>1954.81</v>
      </c>
      <c r="VH48" s="57">
        <v>1954.81</v>
      </c>
      <c r="VI48" s="57">
        <v>1954.81</v>
      </c>
      <c r="VJ48" s="57">
        <v>1954.81</v>
      </c>
      <c r="VK48" s="57">
        <v>1954.81</v>
      </c>
      <c r="VL48" s="57">
        <v>1954.81</v>
      </c>
      <c r="VM48" s="57">
        <v>1954.81</v>
      </c>
      <c r="VN48" s="57">
        <v>1954.81</v>
      </c>
      <c r="VO48" s="57">
        <v>1954.81</v>
      </c>
      <c r="VP48" s="57">
        <v>1954.81</v>
      </c>
      <c r="VQ48" s="60"/>
      <c r="VR48" s="60"/>
      <c r="VS48" s="60"/>
      <c r="VT48" s="60"/>
      <c r="VU48" s="60"/>
      <c r="VV48" s="60"/>
      <c r="VW48" s="60"/>
      <c r="VX48" s="60"/>
      <c r="VY48" s="60"/>
      <c r="VZ48" s="60"/>
      <c r="WA48" s="60"/>
      <c r="WB48" s="60"/>
      <c r="WC48" s="60"/>
      <c r="WD48" s="60"/>
      <c r="WE48" s="60"/>
      <c r="WF48" s="60"/>
      <c r="WG48" s="60"/>
      <c r="WH48" s="60"/>
      <c r="WI48" s="60"/>
      <c r="WJ48" s="60"/>
      <c r="WK48" s="60"/>
      <c r="WL48" s="60"/>
      <c r="WM48" s="60"/>
      <c r="WN48" s="60"/>
      <c r="WO48" s="60"/>
      <c r="WP48" s="60"/>
      <c r="WQ48" s="60"/>
      <c r="WR48" s="60"/>
      <c r="WS48" s="60"/>
      <c r="WT48" s="60"/>
      <c r="WU48" s="60"/>
    </row>
    <row r="49" spans="1:648" x14ac:dyDescent="0.3">
      <c r="A49" s="57" t="s">
        <v>107</v>
      </c>
      <c r="B49" s="65">
        <v>13</v>
      </c>
      <c r="C49" s="80">
        <v>13</v>
      </c>
      <c r="D49" s="6">
        <v>226692</v>
      </c>
      <c r="F49" s="59">
        <v>43101</v>
      </c>
      <c r="G49" s="95">
        <v>44926</v>
      </c>
      <c r="H49" s="102">
        <f>+WS49</f>
        <v>7837.99</v>
      </c>
      <c r="I49" s="78">
        <f t="shared" si="25"/>
        <v>0.4149060399131862</v>
      </c>
      <c r="J49" s="57" t="s">
        <v>54</v>
      </c>
      <c r="K49" s="57" t="s">
        <v>61</v>
      </c>
      <c r="L49" s="57" t="s">
        <v>84</v>
      </c>
      <c r="M49" s="57" t="s">
        <v>48</v>
      </c>
      <c r="N49" s="57">
        <v>99006</v>
      </c>
      <c r="O49" s="57" t="s">
        <v>49</v>
      </c>
      <c r="P49" s="58">
        <v>1</v>
      </c>
      <c r="Q49" s="59">
        <v>43101</v>
      </c>
      <c r="R49" s="59">
        <v>44926</v>
      </c>
      <c r="S49" s="57">
        <v>60</v>
      </c>
      <c r="T49" s="57">
        <v>60</v>
      </c>
      <c r="U49" s="57">
        <v>4</v>
      </c>
      <c r="V49" s="57">
        <v>365</v>
      </c>
      <c r="W49" s="57"/>
      <c r="X49" s="63"/>
      <c r="AA49" s="18">
        <f>WQ49</f>
        <v>7837.99</v>
      </c>
      <c r="AB49" t="s">
        <v>114</v>
      </c>
      <c r="AC49" t="s">
        <v>50</v>
      </c>
      <c r="MQ49" s="57"/>
      <c r="MR49" s="57"/>
      <c r="MS49" s="57"/>
      <c r="MT49" s="57"/>
      <c r="MU49" s="57"/>
      <c r="MV49" s="57"/>
      <c r="MW49" s="57"/>
      <c r="MX49" s="57"/>
      <c r="MY49" s="57"/>
      <c r="MZ49" s="57"/>
      <c r="NA49" s="57"/>
      <c r="NB49" s="57"/>
      <c r="NC49" s="57"/>
      <c r="ND49" s="57"/>
      <c r="NE49" s="57"/>
      <c r="NF49" s="57"/>
      <c r="NG49" s="57"/>
      <c r="NH49" s="57"/>
      <c r="NI49" s="57"/>
      <c r="NJ49" s="57"/>
      <c r="NK49" s="57"/>
      <c r="NL49" s="57"/>
      <c r="NM49" s="57"/>
      <c r="NN49" s="57"/>
      <c r="NO49" s="57"/>
      <c r="NP49" s="57"/>
      <c r="NQ49" s="57"/>
      <c r="NR49" s="57"/>
      <c r="NS49" s="57"/>
      <c r="NT49" s="57"/>
      <c r="NU49" s="57"/>
      <c r="NV49" s="57"/>
      <c r="NW49" s="57"/>
      <c r="NX49" s="57"/>
      <c r="NY49" s="57"/>
      <c r="NZ49" s="57"/>
      <c r="OA49" s="57"/>
      <c r="OB49" s="57"/>
      <c r="OC49" s="57"/>
      <c r="OD49" s="57"/>
      <c r="OE49" s="57"/>
      <c r="OF49" s="57"/>
      <c r="OG49" s="57"/>
      <c r="OH49" s="57"/>
      <c r="OI49" s="57"/>
      <c r="OJ49" s="57"/>
      <c r="OK49" s="57"/>
      <c r="OL49" s="57"/>
      <c r="OM49" s="57"/>
      <c r="ON49" s="57"/>
      <c r="OO49" s="57"/>
      <c r="OP49" s="57"/>
      <c r="OQ49" s="57"/>
      <c r="OR49" s="57"/>
      <c r="OS49" s="57"/>
      <c r="OT49" s="57"/>
      <c r="OU49" s="57"/>
      <c r="OV49" s="57"/>
      <c r="OW49" s="57"/>
      <c r="OX49" s="57"/>
      <c r="OY49" s="57"/>
      <c r="OZ49" s="57"/>
      <c r="PA49" s="57"/>
      <c r="PB49" s="57"/>
      <c r="PC49" s="57"/>
      <c r="PD49" s="57"/>
      <c r="PE49" s="57"/>
      <c r="PF49" s="57"/>
      <c r="PG49" s="57"/>
      <c r="PH49" s="57"/>
      <c r="PI49" s="57"/>
      <c r="PJ49" s="57"/>
      <c r="PK49" s="57"/>
      <c r="PL49" s="57"/>
      <c r="PM49" s="57"/>
      <c r="PN49" s="57"/>
      <c r="PO49" s="57"/>
      <c r="PP49" s="57"/>
      <c r="PQ49" s="57"/>
      <c r="PR49" s="57"/>
      <c r="PS49" s="57"/>
      <c r="PT49" s="57"/>
      <c r="PU49" s="57"/>
      <c r="PV49" s="57"/>
      <c r="PW49" s="57"/>
      <c r="PX49" s="57"/>
      <c r="PY49" s="57"/>
      <c r="PZ49" s="57"/>
      <c r="QA49" s="57"/>
      <c r="QB49" s="57"/>
      <c r="QC49" s="57"/>
      <c r="QD49" s="57"/>
      <c r="QE49" s="57"/>
      <c r="QF49" s="57"/>
      <c r="QG49" s="57"/>
      <c r="QH49" s="57"/>
      <c r="QI49" s="57"/>
      <c r="QJ49" s="57"/>
      <c r="QK49" s="57"/>
      <c r="QL49" s="57"/>
      <c r="QM49" s="57"/>
      <c r="QN49" s="57"/>
      <c r="QO49" s="57"/>
      <c r="QP49" s="57"/>
      <c r="QQ49" s="57"/>
      <c r="QR49" s="57"/>
      <c r="QS49" s="57"/>
      <c r="QT49" s="57"/>
      <c r="QU49" s="57"/>
      <c r="QV49" s="57"/>
      <c r="QW49" s="57"/>
      <c r="QX49" s="57"/>
      <c r="QY49" s="57"/>
      <c r="QZ49" s="57"/>
      <c r="RA49" s="57"/>
      <c r="RB49" s="57"/>
      <c r="RC49" s="57"/>
      <c r="RD49" s="57"/>
      <c r="RE49" s="57"/>
      <c r="RF49" s="57"/>
      <c r="RG49" s="57"/>
      <c r="RH49" s="57"/>
      <c r="RI49" s="57"/>
      <c r="RJ49" s="57"/>
      <c r="RK49" s="57"/>
      <c r="RL49" s="57"/>
      <c r="RM49" s="57"/>
      <c r="RN49" s="57"/>
      <c r="RO49" s="57"/>
      <c r="RP49" s="57"/>
      <c r="RQ49" s="57"/>
      <c r="RR49" s="57"/>
      <c r="RS49" s="57"/>
      <c r="RT49" s="57"/>
      <c r="RU49" s="57"/>
      <c r="RV49" s="57"/>
      <c r="RW49" s="57"/>
      <c r="RX49" s="57"/>
      <c r="RY49" s="57"/>
      <c r="RZ49" s="57"/>
      <c r="SA49" s="57"/>
      <c r="SB49" s="57"/>
      <c r="SC49" s="57"/>
      <c r="SD49" s="57"/>
      <c r="SE49" s="57"/>
      <c r="SF49" s="57"/>
      <c r="SG49" s="57"/>
      <c r="SH49" s="57"/>
      <c r="SI49" s="57"/>
      <c r="SJ49" s="57"/>
      <c r="SK49" s="57"/>
      <c r="SL49" s="57"/>
      <c r="SM49" s="57"/>
      <c r="SN49" s="57"/>
      <c r="SO49" s="57"/>
      <c r="SP49" s="57"/>
      <c r="SQ49" s="57"/>
      <c r="SR49" s="57"/>
      <c r="SS49" s="57"/>
      <c r="ST49" s="57"/>
      <c r="SU49" s="57"/>
      <c r="SV49" s="57"/>
      <c r="SW49" s="57"/>
      <c r="SX49" s="57"/>
      <c r="SY49" s="57"/>
      <c r="SZ49" s="57"/>
      <c r="TA49" s="57"/>
      <c r="TB49" s="57"/>
      <c r="TC49" s="57"/>
      <c r="TD49" s="57"/>
      <c r="TE49" s="57"/>
      <c r="TF49" s="57"/>
      <c r="TG49" s="57"/>
      <c r="TH49" s="57"/>
      <c r="TI49" s="57"/>
      <c r="TJ49" s="57"/>
      <c r="TK49" s="57"/>
      <c r="TL49" s="57"/>
      <c r="TM49" s="57"/>
      <c r="TN49" s="57"/>
      <c r="TO49" s="57"/>
      <c r="TP49" s="57"/>
      <c r="TQ49" s="57"/>
      <c r="TR49" s="57"/>
      <c r="TS49" s="57"/>
      <c r="TT49" s="57"/>
      <c r="TU49" s="57"/>
      <c r="TV49" s="57"/>
      <c r="TW49" s="57"/>
      <c r="TX49" s="57"/>
      <c r="TY49" s="57"/>
      <c r="TZ49" s="57"/>
      <c r="UA49" s="57"/>
      <c r="UB49" s="57"/>
      <c r="UC49" s="57"/>
      <c r="UD49" s="57"/>
      <c r="UE49" s="57"/>
      <c r="UF49" s="57"/>
      <c r="UG49" s="57"/>
      <c r="UH49" s="57"/>
      <c r="UI49" s="57"/>
      <c r="UJ49" s="57"/>
      <c r="UK49" s="57"/>
      <c r="UL49" s="57"/>
      <c r="UM49" s="57"/>
      <c r="UN49" s="60">
        <v>6018.86</v>
      </c>
      <c r="UO49" s="60">
        <v>6018.86</v>
      </c>
      <c r="UP49" s="60">
        <v>6018.86</v>
      </c>
      <c r="UQ49" s="60">
        <v>6018.86</v>
      </c>
      <c r="UR49" s="60">
        <v>6018.86</v>
      </c>
      <c r="US49" s="60">
        <v>6018.86</v>
      </c>
      <c r="UT49" s="60">
        <v>6018.86</v>
      </c>
      <c r="UU49" s="60">
        <v>6018.86</v>
      </c>
      <c r="UV49" s="60">
        <v>6018.86</v>
      </c>
      <c r="UW49" s="60">
        <v>6018.86</v>
      </c>
      <c r="UX49" s="60">
        <v>6018.86</v>
      </c>
      <c r="UY49" s="60">
        <v>6018.86</v>
      </c>
      <c r="UZ49" s="60">
        <v>6322.51</v>
      </c>
      <c r="VA49" s="60">
        <v>6322.51</v>
      </c>
      <c r="VB49" s="60">
        <v>6322.51</v>
      </c>
      <c r="VC49" s="60">
        <v>6322.51</v>
      </c>
      <c r="VD49" s="60">
        <v>6322.51</v>
      </c>
      <c r="VE49" s="60">
        <v>6322.51</v>
      </c>
      <c r="VF49" s="60">
        <v>6322.51</v>
      </c>
      <c r="VG49" s="60">
        <v>6322.51</v>
      </c>
      <c r="VH49" s="60">
        <v>6322.51</v>
      </c>
      <c r="VI49" s="60">
        <v>6322.51</v>
      </c>
      <c r="VJ49" s="60">
        <v>6322.51</v>
      </c>
      <c r="VK49" s="60">
        <v>6322.51</v>
      </c>
      <c r="VL49" s="60">
        <v>6638.64</v>
      </c>
      <c r="VM49" s="57">
        <v>6638.64</v>
      </c>
      <c r="VN49" s="57">
        <v>6638.64</v>
      </c>
      <c r="VO49" s="60">
        <v>6638.64</v>
      </c>
      <c r="VP49" s="60">
        <v>6638.64</v>
      </c>
      <c r="VQ49" s="60">
        <v>6638.64</v>
      </c>
      <c r="VR49" s="60">
        <v>6638.64</v>
      </c>
      <c r="VS49" s="60">
        <v>6638.64</v>
      </c>
      <c r="VT49" s="60">
        <v>6638.64</v>
      </c>
      <c r="VU49" s="60">
        <v>6638.64</v>
      </c>
      <c r="VV49" s="60">
        <v>6638.64</v>
      </c>
      <c r="VW49" s="60">
        <v>6638.64</v>
      </c>
      <c r="VX49" s="60">
        <v>6970.57</v>
      </c>
      <c r="VY49" s="60">
        <v>6970.57</v>
      </c>
      <c r="VZ49" s="60">
        <v>6970.57</v>
      </c>
      <c r="WA49" s="60">
        <v>6970.57</v>
      </c>
      <c r="WB49" s="60">
        <v>6970.57</v>
      </c>
      <c r="WC49" s="60">
        <v>6970.57</v>
      </c>
      <c r="WD49" s="60">
        <v>6970.57</v>
      </c>
      <c r="WE49" s="60">
        <v>6970.57</v>
      </c>
      <c r="WF49" s="60">
        <v>6970.57</v>
      </c>
      <c r="WG49" s="60">
        <v>6970.57</v>
      </c>
      <c r="WH49" s="60">
        <v>6970.57</v>
      </c>
      <c r="WI49" s="60">
        <v>6970.57</v>
      </c>
      <c r="WJ49" s="60">
        <v>7837.99</v>
      </c>
      <c r="WK49" s="60">
        <v>7837.99</v>
      </c>
      <c r="WL49" s="60">
        <v>7837.99</v>
      </c>
      <c r="WM49" s="60">
        <v>7837.99</v>
      </c>
      <c r="WN49" s="60">
        <v>7837.99</v>
      </c>
      <c r="WO49" s="60">
        <v>7837.99</v>
      </c>
      <c r="WP49" s="60">
        <v>7837.99</v>
      </c>
      <c r="WQ49" s="60">
        <v>7837.99</v>
      </c>
      <c r="WR49" s="60">
        <v>7837.99</v>
      </c>
      <c r="WS49" s="60">
        <v>7837.99</v>
      </c>
      <c r="WT49" s="60">
        <v>7837.99</v>
      </c>
      <c r="WU49" s="60">
        <v>7837.99</v>
      </c>
    </row>
    <row r="50" spans="1:648" hidden="1" x14ac:dyDescent="0.3">
      <c r="A50" s="57" t="s">
        <v>115</v>
      </c>
      <c r="B50" s="57">
        <v>9</v>
      </c>
      <c r="C50" s="57">
        <v>9</v>
      </c>
      <c r="D50" s="76">
        <v>419071</v>
      </c>
      <c r="E50" s="57"/>
      <c r="F50" s="59">
        <v>43862</v>
      </c>
      <c r="G50" s="59">
        <v>44227</v>
      </c>
      <c r="H50" s="79">
        <f t="shared" si="31"/>
        <v>0</v>
      </c>
      <c r="I50" s="78">
        <f t="shared" si="25"/>
        <v>0</v>
      </c>
      <c r="J50" s="57" t="s">
        <v>60</v>
      </c>
      <c r="K50" s="57" t="s">
        <v>47</v>
      </c>
      <c r="L50" s="57" t="s">
        <v>52</v>
      </c>
      <c r="M50" s="57" t="s">
        <v>62</v>
      </c>
      <c r="N50" s="57">
        <v>201907</v>
      </c>
      <c r="O50" s="57" t="s">
        <v>49</v>
      </c>
      <c r="P50" s="58" t="s">
        <v>116</v>
      </c>
      <c r="Q50" s="59">
        <v>43862</v>
      </c>
      <c r="R50" s="59">
        <v>44227</v>
      </c>
      <c r="S50" s="57">
        <v>12</v>
      </c>
      <c r="T50" s="57">
        <v>12</v>
      </c>
      <c r="U50" s="57">
        <v>1</v>
      </c>
      <c r="V50" s="57">
        <v>90</v>
      </c>
      <c r="W50" s="57"/>
      <c r="X50" s="57"/>
      <c r="Y50" s="3">
        <f>AA50*12/D50</f>
        <v>0.57269531893163683</v>
      </c>
      <c r="Z50" s="58"/>
      <c r="AA50" s="60">
        <v>20000</v>
      </c>
      <c r="TJ50" s="57"/>
      <c r="TK50" s="57"/>
      <c r="TL50" s="57"/>
      <c r="TM50" s="57"/>
      <c r="TN50" s="57"/>
      <c r="TO50" s="57"/>
      <c r="TP50" s="57"/>
      <c r="TQ50" s="57"/>
      <c r="TR50" s="57"/>
      <c r="TS50" s="57"/>
      <c r="TT50" s="57"/>
      <c r="TU50" s="57"/>
      <c r="TV50" s="57"/>
      <c r="TW50" s="57"/>
      <c r="TX50" s="57"/>
      <c r="TY50" s="57"/>
      <c r="TZ50" s="57"/>
      <c r="UA50" s="57"/>
      <c r="UB50" s="57"/>
      <c r="UC50" s="57"/>
      <c r="UD50" s="57"/>
      <c r="UE50" s="57"/>
      <c r="UF50" s="57"/>
      <c r="UG50" s="57"/>
      <c r="UH50" s="57"/>
      <c r="UI50" s="57"/>
      <c r="UJ50" s="57"/>
      <c r="UK50" s="57"/>
      <c r="UL50" s="57"/>
      <c r="UM50" s="57"/>
      <c r="UN50" s="57"/>
      <c r="UO50" s="57"/>
      <c r="UP50" s="57"/>
      <c r="UQ50" s="57"/>
      <c r="UR50" s="57"/>
      <c r="US50" s="57"/>
      <c r="UT50" s="57"/>
      <c r="UU50" s="57"/>
      <c r="UV50" s="57"/>
      <c r="UW50" s="57"/>
      <c r="UX50" s="57"/>
      <c r="UY50" s="57"/>
      <c r="UZ50" s="57"/>
      <c r="VA50" s="57"/>
      <c r="VB50" s="57"/>
      <c r="VC50" s="57"/>
      <c r="VD50" s="57"/>
      <c r="VE50" s="57"/>
      <c r="VF50" s="57"/>
      <c r="VG50" s="57"/>
      <c r="VH50" s="57"/>
      <c r="VI50" s="57"/>
      <c r="VJ50" s="57"/>
      <c r="VK50" s="57"/>
      <c r="VL50" s="57"/>
      <c r="VM50" s="60">
        <v>20000</v>
      </c>
      <c r="VN50" s="60">
        <v>20000</v>
      </c>
      <c r="VO50" s="60">
        <v>20000</v>
      </c>
      <c r="VP50" s="60">
        <v>25000</v>
      </c>
      <c r="VQ50" s="60">
        <v>25000</v>
      </c>
      <c r="VR50" s="60">
        <v>25000</v>
      </c>
      <c r="VS50" s="60">
        <v>25000</v>
      </c>
      <c r="VT50" s="60">
        <v>25000</v>
      </c>
      <c r="VU50" s="60">
        <v>25000</v>
      </c>
      <c r="VV50" s="60">
        <v>25000</v>
      </c>
      <c r="VW50" s="60">
        <v>25000</v>
      </c>
      <c r="VX50" s="60">
        <v>25000</v>
      </c>
      <c r="VY50" s="60"/>
      <c r="VZ50" s="60"/>
      <c r="WA50" s="60"/>
      <c r="WB50" s="60"/>
      <c r="WC50" s="60"/>
      <c r="WD50" s="60"/>
      <c r="WE50" s="60"/>
      <c r="WF50" s="60"/>
      <c r="WG50" s="60"/>
      <c r="WH50" s="60"/>
      <c r="WI50" s="60"/>
      <c r="WJ50" s="60"/>
      <c r="WK50" s="60"/>
      <c r="WL50" s="60"/>
      <c r="WM50" s="60"/>
      <c r="WN50" s="60"/>
      <c r="WO50" s="60"/>
      <c r="WP50" s="60"/>
      <c r="WQ50" s="60"/>
      <c r="WR50" s="60"/>
      <c r="WS50" s="60"/>
      <c r="WT50" s="60"/>
      <c r="WU50" s="60"/>
      <c r="WV50" s="60"/>
      <c r="WW50" s="60"/>
      <c r="WX50" s="60"/>
      <c r="WY50" s="60"/>
      <c r="WZ50" s="60"/>
      <c r="XA50" s="60"/>
      <c r="XB50" s="60"/>
      <c r="XC50" s="60"/>
      <c r="XD50" s="60"/>
      <c r="XE50" s="60"/>
      <c r="XF50" s="60"/>
      <c r="XG50" s="60"/>
      <c r="XH50" s="61"/>
      <c r="XI50" s="60"/>
      <c r="XJ50" s="60"/>
      <c r="XK50" s="60"/>
      <c r="XL50" s="60"/>
      <c r="XM50" s="60"/>
      <c r="XN50" s="60"/>
      <c r="XO50" s="60"/>
      <c r="XP50" s="60"/>
      <c r="XQ50" s="60"/>
      <c r="XR50" s="60"/>
      <c r="XS50" s="60"/>
      <c r="XT50" s="60"/>
      <c r="XU50" s="60"/>
      <c r="XV50" s="60"/>
      <c r="XW50" s="60"/>
      <c r="XX50" s="60"/>
    </row>
    <row r="51" spans="1:648" x14ac:dyDescent="0.3">
      <c r="A51" s="57" t="s">
        <v>112</v>
      </c>
      <c r="B51" s="80">
        <v>14</v>
      </c>
      <c r="C51" s="80">
        <v>14</v>
      </c>
      <c r="D51" s="76">
        <v>64329</v>
      </c>
      <c r="E51" s="57"/>
      <c r="F51" s="59">
        <v>43983</v>
      </c>
      <c r="G51" s="59">
        <v>45808</v>
      </c>
      <c r="H51" s="102">
        <f>+WS51</f>
        <v>2262.94</v>
      </c>
      <c r="I51" s="78">
        <f t="shared" si="25"/>
        <v>0.42213123163736421</v>
      </c>
      <c r="J51" s="57" t="s">
        <v>54</v>
      </c>
      <c r="K51" s="57" t="s">
        <v>61</v>
      </c>
      <c r="L51" s="57" t="s">
        <v>69</v>
      </c>
      <c r="M51" s="57" t="s">
        <v>48</v>
      </c>
      <c r="N51" s="57">
        <v>201407</v>
      </c>
      <c r="O51" s="57" t="s">
        <v>49</v>
      </c>
      <c r="P51" s="58">
        <v>1</v>
      </c>
      <c r="Q51" s="59">
        <v>43983</v>
      </c>
      <c r="R51" s="59">
        <v>45443</v>
      </c>
      <c r="S51" s="57">
        <v>60</v>
      </c>
      <c r="T51" s="57">
        <v>60</v>
      </c>
      <c r="U51" s="57">
        <v>5</v>
      </c>
      <c r="V51" s="57">
        <v>365</v>
      </c>
      <c r="W51" s="57"/>
      <c r="X51" s="57"/>
      <c r="Y51" s="57"/>
      <c r="Z51" s="58"/>
      <c r="AA51" s="18">
        <f>WQ51</f>
        <v>2262.94</v>
      </c>
      <c r="AB51" t="s">
        <v>113</v>
      </c>
      <c r="TJ51" s="57"/>
      <c r="TK51" s="57"/>
      <c r="TL51" s="57"/>
      <c r="TM51" s="57"/>
      <c r="TN51" s="57"/>
      <c r="TO51" s="57"/>
      <c r="TP51" s="57"/>
      <c r="TQ51" s="57"/>
      <c r="TR51" s="57"/>
      <c r="TS51" s="57"/>
      <c r="TT51" s="57"/>
      <c r="TU51" s="57"/>
      <c r="TV51" s="57"/>
      <c r="TW51" s="57"/>
      <c r="TX51" s="57"/>
      <c r="TY51" s="57"/>
      <c r="TZ51" s="57"/>
      <c r="UA51" s="57"/>
      <c r="UB51" s="57"/>
      <c r="UC51" s="57"/>
      <c r="UD51" s="57"/>
      <c r="UE51" s="57"/>
      <c r="UF51" s="57"/>
      <c r="UG51" s="57"/>
      <c r="UH51" s="57"/>
      <c r="UI51" s="57"/>
      <c r="UJ51" s="57"/>
      <c r="UK51" s="57"/>
      <c r="UL51" s="57"/>
      <c r="UM51" s="57"/>
      <c r="UN51" s="57"/>
      <c r="UO51" s="57"/>
      <c r="UP51" s="57"/>
      <c r="UQ51" s="57"/>
      <c r="UR51" s="57"/>
      <c r="US51" s="57"/>
      <c r="UT51" s="57"/>
      <c r="UU51" s="57"/>
      <c r="UV51" s="57"/>
      <c r="UW51" s="57"/>
      <c r="UX51" s="57"/>
      <c r="UY51" s="57"/>
      <c r="UZ51" s="57"/>
      <c r="VA51" s="57"/>
      <c r="VB51" s="57"/>
      <c r="VC51" s="57"/>
      <c r="VD51" s="57"/>
      <c r="VE51" s="57"/>
      <c r="VF51" s="57"/>
      <c r="VG51" s="57"/>
      <c r="VH51" s="57"/>
      <c r="VI51" s="57"/>
      <c r="VJ51" s="57"/>
      <c r="VK51" s="57"/>
      <c r="VL51" s="57"/>
      <c r="VM51" s="57"/>
      <c r="VN51" s="57"/>
      <c r="VO51" s="57"/>
      <c r="VP51" s="57"/>
      <c r="VQ51" s="60">
        <v>1954.81</v>
      </c>
      <c r="VR51" s="60">
        <v>2052.5500000000002</v>
      </c>
      <c r="VS51" s="60">
        <v>2052.5500000000002</v>
      </c>
      <c r="VT51" s="60">
        <v>2052.5500000000002</v>
      </c>
      <c r="VU51" s="60">
        <v>2052.5500000000002</v>
      </c>
      <c r="VV51" s="60">
        <v>2052.5500000000002</v>
      </c>
      <c r="VW51" s="60">
        <v>2052.5500000000002</v>
      </c>
      <c r="VX51" s="60">
        <v>2052.5500000000002</v>
      </c>
      <c r="VY51" s="60">
        <v>2052.5500000000002</v>
      </c>
      <c r="VZ51" s="60">
        <v>2052.5500000000002</v>
      </c>
      <c r="WA51" s="60">
        <v>2052.5500000000002</v>
      </c>
      <c r="WB51" s="60">
        <v>2052.5500000000002</v>
      </c>
      <c r="WC51" s="60">
        <v>2155.1799999999998</v>
      </c>
      <c r="WD51" s="60">
        <v>2155.1799999999998</v>
      </c>
      <c r="WE51" s="60">
        <v>2155.1799999999998</v>
      </c>
      <c r="WF51" s="60">
        <v>2155.1799999999998</v>
      </c>
      <c r="WG51" s="60">
        <v>2155.1799999999998</v>
      </c>
      <c r="WH51" s="60">
        <v>2155.1799999999998</v>
      </c>
      <c r="WI51" s="60">
        <v>2155.1799999999998</v>
      </c>
      <c r="WJ51" s="60">
        <v>2155.1799999999998</v>
      </c>
      <c r="WK51" s="60">
        <v>2155.1799999999998</v>
      </c>
      <c r="WL51" s="60">
        <v>2155.1799999999998</v>
      </c>
      <c r="WM51" s="60">
        <v>2155.1799999999998</v>
      </c>
      <c r="WN51" s="60">
        <v>2155.1799999999998</v>
      </c>
      <c r="WO51" s="60">
        <v>2262.94</v>
      </c>
      <c r="WP51" s="60">
        <v>2262.94</v>
      </c>
      <c r="WQ51" s="60">
        <v>2262.94</v>
      </c>
      <c r="WR51" s="60">
        <v>2262.94</v>
      </c>
      <c r="WS51" s="60">
        <v>2262.94</v>
      </c>
      <c r="WT51" s="60">
        <v>2262.94</v>
      </c>
      <c r="WU51" s="60">
        <v>2262.94</v>
      </c>
      <c r="WV51" s="60">
        <v>2262.94</v>
      </c>
      <c r="WW51" s="60">
        <v>2262.94</v>
      </c>
      <c r="WX51" s="60">
        <v>2262.94</v>
      </c>
      <c r="WY51" s="60">
        <v>2262.94</v>
      </c>
      <c r="WZ51" s="60">
        <v>2262.94</v>
      </c>
      <c r="XA51" s="60">
        <v>2376.09</v>
      </c>
      <c r="XB51" s="60">
        <v>2376.09</v>
      </c>
      <c r="XC51" s="60">
        <v>2376.09</v>
      </c>
      <c r="XD51" s="60">
        <v>2376.09</v>
      </c>
      <c r="XE51" s="60">
        <v>2376.09</v>
      </c>
      <c r="XF51" s="60">
        <v>2376.09</v>
      </c>
      <c r="XG51" s="60">
        <v>2376.09</v>
      </c>
      <c r="XH51" s="61">
        <v>2376.09</v>
      </c>
      <c r="XI51" s="60">
        <v>2376.09</v>
      </c>
      <c r="XJ51" s="60">
        <v>2376.09</v>
      </c>
      <c r="XK51" s="60">
        <v>2376.09</v>
      </c>
      <c r="XL51" s="60">
        <v>2376.09</v>
      </c>
      <c r="XM51" s="60">
        <v>2494.89</v>
      </c>
      <c r="XN51" s="60">
        <v>2494.89</v>
      </c>
      <c r="XO51" s="60">
        <v>2494.89</v>
      </c>
      <c r="XP51" s="60">
        <v>2494.89</v>
      </c>
      <c r="XQ51" s="60">
        <v>2494.89</v>
      </c>
      <c r="XR51" s="60">
        <v>2494.89</v>
      </c>
      <c r="XS51" s="60">
        <v>2494.89</v>
      </c>
      <c r="XT51" s="60">
        <v>2494.89</v>
      </c>
      <c r="XU51" s="60">
        <v>2494.89</v>
      </c>
      <c r="XV51" s="60">
        <v>2494.89</v>
      </c>
      <c r="XW51" s="60">
        <v>2494.89</v>
      </c>
      <c r="XX51" s="60">
        <v>2494.89</v>
      </c>
    </row>
    <row r="52" spans="1:648" hidden="1" x14ac:dyDescent="0.3">
      <c r="A52" s="57" t="s">
        <v>117</v>
      </c>
      <c r="B52">
        <v>18</v>
      </c>
      <c r="C52" s="57">
        <v>18</v>
      </c>
      <c r="D52" s="6">
        <v>29916.05</v>
      </c>
      <c r="F52" s="59">
        <v>39783</v>
      </c>
      <c r="G52" s="59">
        <v>41608</v>
      </c>
      <c r="H52" s="79">
        <f t="shared" si="31"/>
        <v>0</v>
      </c>
      <c r="I52" s="78">
        <f t="shared" si="25"/>
        <v>0</v>
      </c>
      <c r="J52" s="57" t="s">
        <v>60</v>
      </c>
      <c r="K52" s="57" t="s">
        <v>47</v>
      </c>
      <c r="L52" s="57" t="s">
        <v>52</v>
      </c>
      <c r="M52" s="57" t="s">
        <v>48</v>
      </c>
      <c r="N52" s="57">
        <v>201907</v>
      </c>
      <c r="O52" s="57" t="s">
        <v>49</v>
      </c>
      <c r="P52" s="58">
        <v>1</v>
      </c>
      <c r="Q52" s="59">
        <v>39783</v>
      </c>
      <c r="R52" s="59">
        <v>41608</v>
      </c>
      <c r="S52" s="57">
        <v>60</v>
      </c>
      <c r="T52" s="57">
        <v>60</v>
      </c>
      <c r="U52" s="57">
        <v>2</v>
      </c>
      <c r="V52" s="57">
        <v>365</v>
      </c>
      <c r="W52" s="57"/>
      <c r="X52" s="57"/>
      <c r="Y52" s="3">
        <v>0.7</v>
      </c>
      <c r="AA52" s="18">
        <v>1869.75</v>
      </c>
      <c r="AB52" t="s">
        <v>113</v>
      </c>
      <c r="QI52" s="57">
        <v>1869.75</v>
      </c>
      <c r="QJ52" s="57">
        <v>1869.75</v>
      </c>
      <c r="QK52" s="57">
        <v>1869.75</v>
      </c>
      <c r="QL52" s="57">
        <v>1869.75</v>
      </c>
      <c r="QM52" s="57">
        <v>1869.75</v>
      </c>
      <c r="QN52" s="57">
        <v>1869.75</v>
      </c>
      <c r="QO52" s="57">
        <v>1869.76</v>
      </c>
      <c r="QP52" s="57">
        <v>1869.75</v>
      </c>
      <c r="QQ52" s="57">
        <v>1869.75</v>
      </c>
      <c r="QR52" s="57">
        <v>1869.75</v>
      </c>
      <c r="QS52" s="57">
        <v>1869.75</v>
      </c>
      <c r="QT52" s="57">
        <v>1869.75</v>
      </c>
      <c r="QU52" s="57">
        <v>1963.24</v>
      </c>
      <c r="QV52" s="57">
        <v>1963.24</v>
      </c>
      <c r="QW52" s="57">
        <v>1963.24</v>
      </c>
      <c r="QX52" s="57">
        <v>1963.24</v>
      </c>
      <c r="QY52" s="57">
        <v>1963.24</v>
      </c>
      <c r="QZ52" s="57">
        <v>1963.24</v>
      </c>
      <c r="RA52" s="57">
        <v>1963.24</v>
      </c>
      <c r="RB52" s="57">
        <v>1963.24</v>
      </c>
      <c r="RC52" s="57">
        <v>1963.24</v>
      </c>
      <c r="RD52" s="57">
        <v>1963.24</v>
      </c>
      <c r="RE52" s="57">
        <v>1963.24</v>
      </c>
      <c r="RF52" s="57">
        <v>1963.24</v>
      </c>
      <c r="RG52" s="57">
        <v>2061.4</v>
      </c>
      <c r="RH52" s="57">
        <v>2061.4</v>
      </c>
      <c r="RI52" s="57">
        <v>2061.4</v>
      </c>
      <c r="RJ52" s="57">
        <v>2061.4</v>
      </c>
      <c r="RK52" s="57">
        <v>2061.4</v>
      </c>
      <c r="RL52" s="57">
        <v>2061.4</v>
      </c>
      <c r="RM52" s="57">
        <v>2061.4</v>
      </c>
      <c r="RN52" s="57">
        <v>2061.4</v>
      </c>
      <c r="RO52" s="57">
        <v>2061.4</v>
      </c>
      <c r="RP52" s="57">
        <v>2061.4</v>
      </c>
      <c r="RQ52" s="57">
        <v>2061.4</v>
      </c>
      <c r="RR52" s="57">
        <v>2061.4</v>
      </c>
      <c r="RS52" s="57">
        <v>2164.4699999999998</v>
      </c>
      <c r="RT52" s="57">
        <v>2164.4699999999998</v>
      </c>
      <c r="RU52" s="57">
        <v>2164.4699999999998</v>
      </c>
      <c r="RV52" s="57">
        <v>2164.4699999999998</v>
      </c>
      <c r="RW52" s="57">
        <v>2164.4699999999998</v>
      </c>
      <c r="RX52" s="57">
        <v>2164.4699999999998</v>
      </c>
      <c r="RY52" s="57">
        <v>2164.4699999999998</v>
      </c>
      <c r="RZ52" s="57">
        <v>2164.4699999999998</v>
      </c>
      <c r="SA52" s="57">
        <v>2164.4699999999998</v>
      </c>
      <c r="SB52" s="57">
        <v>2165.5700000000002</v>
      </c>
      <c r="SC52" s="57">
        <v>2164.4699999999998</v>
      </c>
      <c r="SD52" s="57">
        <v>2164.4699999999998</v>
      </c>
      <c r="SE52" s="57">
        <v>2272.69</v>
      </c>
      <c r="SF52" s="57">
        <v>2272.69</v>
      </c>
      <c r="SG52" s="57">
        <v>2272.69</v>
      </c>
      <c r="SH52" s="57">
        <v>2272.69</v>
      </c>
      <c r="SI52" s="57">
        <v>2272.69</v>
      </c>
      <c r="SJ52" s="57">
        <v>2272.69</v>
      </c>
      <c r="SK52" s="57">
        <v>2272.69</v>
      </c>
      <c r="SL52" s="57">
        <v>2272.69</v>
      </c>
      <c r="SM52" s="57">
        <v>2272.6</v>
      </c>
      <c r="SN52" s="57">
        <v>2272.69</v>
      </c>
      <c r="SO52" s="57">
        <v>2272.69</v>
      </c>
      <c r="SP52" s="57">
        <v>2272.69</v>
      </c>
      <c r="VM52" s="60"/>
      <c r="VN52" s="60"/>
      <c r="VO52" s="60"/>
      <c r="VP52" s="60"/>
      <c r="VQ52" s="60"/>
      <c r="VR52" s="60"/>
      <c r="VS52" s="60"/>
      <c r="VT52" s="60"/>
      <c r="VU52" s="60"/>
      <c r="VV52" s="60"/>
      <c r="VW52" s="60"/>
      <c r="VX52" s="60"/>
      <c r="VY52" s="60"/>
      <c r="VZ52" s="60"/>
      <c r="WA52" s="60"/>
      <c r="WB52" s="60"/>
      <c r="WC52" s="60"/>
      <c r="WD52" s="60"/>
      <c r="WE52" s="60"/>
      <c r="WF52" s="60"/>
      <c r="WG52" s="60"/>
      <c r="WH52" s="60"/>
      <c r="WI52" s="60"/>
      <c r="WJ52" s="60"/>
    </row>
    <row r="53" spans="1:648" hidden="1" x14ac:dyDescent="0.3">
      <c r="A53" s="57" t="s">
        <v>117</v>
      </c>
      <c r="B53">
        <v>18</v>
      </c>
      <c r="C53" s="57">
        <v>18</v>
      </c>
      <c r="D53" s="6">
        <v>29916.05</v>
      </c>
      <c r="F53" s="59">
        <v>41609</v>
      </c>
      <c r="G53" s="59">
        <v>43434</v>
      </c>
      <c r="H53" s="79">
        <f t="shared" si="31"/>
        <v>0</v>
      </c>
      <c r="I53" s="78">
        <f t="shared" si="25"/>
        <v>0</v>
      </c>
      <c r="J53" s="57" t="s">
        <v>60</v>
      </c>
      <c r="K53" s="57" t="s">
        <v>47</v>
      </c>
      <c r="L53" s="57" t="s">
        <v>69</v>
      </c>
      <c r="M53" s="57" t="s">
        <v>55</v>
      </c>
      <c r="N53" s="57">
        <v>201909</v>
      </c>
      <c r="O53" s="57" t="s">
        <v>49</v>
      </c>
      <c r="P53" s="58">
        <v>1</v>
      </c>
      <c r="Q53" s="59">
        <v>41609</v>
      </c>
      <c r="R53" s="59">
        <v>42124</v>
      </c>
      <c r="S53" s="57">
        <v>60</v>
      </c>
      <c r="T53" s="57">
        <v>60</v>
      </c>
      <c r="U53" s="57">
        <v>1</v>
      </c>
      <c r="V53" s="57">
        <v>365</v>
      </c>
      <c r="W53" s="57"/>
      <c r="X53" s="57"/>
      <c r="SQ53" s="57">
        <v>2396.2600000000002</v>
      </c>
      <c r="SR53" s="57">
        <v>2396.2600000000002</v>
      </c>
      <c r="SS53" s="57">
        <v>2396.2600000000002</v>
      </c>
      <c r="ST53" s="57">
        <v>2396.2600000000002</v>
      </c>
      <c r="SU53" s="57">
        <v>2396.2600000000002</v>
      </c>
      <c r="SV53" s="57">
        <v>2396.2600000000002</v>
      </c>
      <c r="SW53" s="57">
        <v>2396.2600000000002</v>
      </c>
      <c r="SX53" s="57">
        <v>2396.2600000000002</v>
      </c>
      <c r="SY53" s="57">
        <v>2396.2600000000002</v>
      </c>
      <c r="SZ53" s="57">
        <v>2396.2600000000002</v>
      </c>
      <c r="TA53" s="57">
        <v>2396.2600000000002</v>
      </c>
      <c r="TB53" s="57">
        <v>2396.2600000000002</v>
      </c>
      <c r="TC53" s="57">
        <v>2516.0700000000002</v>
      </c>
      <c r="TD53" s="57">
        <v>2516.0700000000002</v>
      </c>
      <c r="TE53" s="57">
        <v>2516.0700000000002</v>
      </c>
      <c r="TF53" s="57">
        <v>2516.0700000000002</v>
      </c>
      <c r="TG53" s="57">
        <v>2516.0700000000002</v>
      </c>
      <c r="VM53" s="60"/>
      <c r="VN53" s="60"/>
      <c r="VO53" s="60"/>
      <c r="VP53" s="60"/>
      <c r="VQ53" s="60"/>
      <c r="VR53" s="60"/>
      <c r="VS53" s="60"/>
      <c r="VT53" s="60"/>
      <c r="VU53" s="60"/>
      <c r="VV53" s="60"/>
      <c r="VW53" s="60"/>
      <c r="VX53" s="60"/>
      <c r="VY53" s="60"/>
      <c r="VZ53" s="60"/>
      <c r="WA53" s="60"/>
      <c r="WB53" s="60"/>
      <c r="WC53" s="60"/>
      <c r="WD53" s="60"/>
      <c r="WE53" s="60"/>
      <c r="WF53" s="60"/>
      <c r="WG53" s="60"/>
      <c r="WH53" s="60"/>
      <c r="WI53" s="60"/>
      <c r="WJ53" s="60"/>
    </row>
    <row r="54" spans="1:648" hidden="1" x14ac:dyDescent="0.3">
      <c r="A54" s="57" t="s">
        <v>117</v>
      </c>
      <c r="B54">
        <v>18</v>
      </c>
      <c r="C54" s="57">
        <v>18</v>
      </c>
      <c r="D54" s="6">
        <v>29916.05</v>
      </c>
      <c r="F54" s="59">
        <v>42125</v>
      </c>
      <c r="G54" s="59">
        <v>43434</v>
      </c>
      <c r="H54" s="79">
        <f t="shared" si="31"/>
        <v>0</v>
      </c>
      <c r="I54" s="78">
        <f t="shared" si="25"/>
        <v>0</v>
      </c>
      <c r="J54" s="57" t="s">
        <v>60</v>
      </c>
      <c r="K54" s="57" t="s">
        <v>47</v>
      </c>
      <c r="L54" s="57" t="s">
        <v>69</v>
      </c>
      <c r="M54" s="57" t="s">
        <v>4</v>
      </c>
      <c r="N54" s="57">
        <v>201909</v>
      </c>
      <c r="O54" s="57" t="s">
        <v>49</v>
      </c>
      <c r="P54" s="58">
        <v>1</v>
      </c>
      <c r="Q54" s="59">
        <v>42125</v>
      </c>
      <c r="R54" s="59">
        <v>43434</v>
      </c>
      <c r="S54" s="57">
        <v>60</v>
      </c>
      <c r="T54" s="57">
        <v>60</v>
      </c>
      <c r="U54" s="57">
        <v>1</v>
      </c>
      <c r="V54" s="57">
        <v>365</v>
      </c>
      <c r="W54" s="57"/>
      <c r="X54" s="58">
        <v>0.2</v>
      </c>
      <c r="TH54" s="57">
        <v>2012.86</v>
      </c>
      <c r="TI54" s="57">
        <v>2012.86</v>
      </c>
      <c r="TJ54" s="57">
        <v>2012.86</v>
      </c>
      <c r="TK54" s="57">
        <v>2012.86</v>
      </c>
      <c r="TL54" s="57">
        <v>2012.86</v>
      </c>
      <c r="TM54" s="57">
        <v>2012.86</v>
      </c>
      <c r="TN54" s="57">
        <v>2012.86</v>
      </c>
      <c r="TO54" s="57">
        <v>2113.5</v>
      </c>
      <c r="TP54" s="57">
        <v>2113.5</v>
      </c>
      <c r="TQ54" s="57">
        <v>2113.5</v>
      </c>
      <c r="TR54" s="57">
        <v>2113.5</v>
      </c>
      <c r="TS54" s="57">
        <v>2113.5</v>
      </c>
      <c r="TT54" s="57">
        <v>2113.5</v>
      </c>
      <c r="TU54" s="57">
        <v>2113.5</v>
      </c>
      <c r="TV54" s="57">
        <v>2113.5</v>
      </c>
      <c r="TW54" s="57">
        <v>2113.5</v>
      </c>
      <c r="TX54" s="57">
        <v>2113.5</v>
      </c>
      <c r="TY54" s="57">
        <v>2113.5</v>
      </c>
      <c r="TZ54" s="57">
        <v>2113.5</v>
      </c>
      <c r="UA54" s="57">
        <v>2219.17</v>
      </c>
      <c r="UB54" s="57">
        <v>2219.17</v>
      </c>
      <c r="UC54" s="57">
        <v>2219.17</v>
      </c>
      <c r="UD54" s="57">
        <v>2219.17</v>
      </c>
      <c r="UE54" s="57">
        <v>2219.17</v>
      </c>
      <c r="UF54" s="57">
        <v>2219.17</v>
      </c>
      <c r="UG54" s="57">
        <v>2219.17</v>
      </c>
      <c r="UH54" s="57">
        <v>2219.17</v>
      </c>
      <c r="UI54" s="57">
        <v>2219.17</v>
      </c>
      <c r="UJ54" s="57">
        <v>2219.17</v>
      </c>
      <c r="UK54" s="57">
        <v>2219.17</v>
      </c>
      <c r="UL54" s="57">
        <v>2219.17</v>
      </c>
      <c r="UM54" s="57">
        <v>2330.14</v>
      </c>
      <c r="UN54" s="57">
        <v>2330.14</v>
      </c>
      <c r="UO54" s="57">
        <v>2330.14</v>
      </c>
      <c r="UP54" s="57">
        <v>2330.14</v>
      </c>
      <c r="UQ54" s="57">
        <v>2330.14</v>
      </c>
      <c r="UR54" s="57">
        <v>2330.14</v>
      </c>
      <c r="US54" s="57">
        <v>2330.14</v>
      </c>
      <c r="UT54" s="57">
        <v>2330.14</v>
      </c>
      <c r="UU54" s="57">
        <v>2330.14</v>
      </c>
      <c r="UV54" s="57">
        <v>2330.14</v>
      </c>
      <c r="UW54" s="57">
        <v>2330.14</v>
      </c>
      <c r="UX54" s="57">
        <v>2330.14</v>
      </c>
      <c r="VM54" s="60"/>
      <c r="VN54" s="60"/>
      <c r="VO54" s="60"/>
      <c r="VP54" s="60"/>
      <c r="VQ54" s="60"/>
      <c r="VR54" s="60"/>
      <c r="VS54" s="60"/>
      <c r="VT54" s="60"/>
      <c r="VU54" s="60"/>
      <c r="VV54" s="60"/>
      <c r="VW54" s="60"/>
      <c r="VX54" s="60"/>
      <c r="VY54" s="60"/>
      <c r="VZ54" s="60"/>
      <c r="WA54" s="60"/>
      <c r="WB54" s="60"/>
      <c r="WC54" s="60"/>
      <c r="WD54" s="60"/>
      <c r="WE54" s="60"/>
      <c r="WF54" s="60"/>
      <c r="WG54" s="60"/>
      <c r="WH54" s="60"/>
      <c r="WI54" s="60"/>
      <c r="WJ54" s="60"/>
    </row>
    <row r="55" spans="1:648" hidden="1" x14ac:dyDescent="0.3">
      <c r="A55" s="57" t="s">
        <v>115</v>
      </c>
      <c r="B55">
        <v>9</v>
      </c>
      <c r="C55" s="57">
        <v>9</v>
      </c>
      <c r="D55" s="6">
        <v>419071</v>
      </c>
      <c r="F55" s="59">
        <v>44228</v>
      </c>
      <c r="G55" s="59">
        <v>44592</v>
      </c>
      <c r="H55" s="79">
        <f t="shared" si="31"/>
        <v>0</v>
      </c>
      <c r="I55" s="78">
        <f t="shared" si="25"/>
        <v>0</v>
      </c>
      <c r="J55" s="57" t="s">
        <v>54</v>
      </c>
      <c r="K55" s="57" t="s">
        <v>47</v>
      </c>
      <c r="L55" s="57" t="s">
        <v>118</v>
      </c>
      <c r="M55" s="57" t="s">
        <v>119</v>
      </c>
      <c r="N55" s="57">
        <v>201907</v>
      </c>
      <c r="O55" s="57" t="s">
        <v>49</v>
      </c>
      <c r="P55" s="58">
        <v>1</v>
      </c>
      <c r="Q55" s="59">
        <v>44228</v>
      </c>
      <c r="R55" s="59">
        <v>44592</v>
      </c>
      <c r="S55" s="57">
        <v>12</v>
      </c>
      <c r="T55" s="57">
        <v>12</v>
      </c>
      <c r="U55" s="57">
        <v>1</v>
      </c>
      <c r="V55" s="57">
        <v>90</v>
      </c>
      <c r="W55" s="57"/>
      <c r="X55" s="57"/>
      <c r="Y55" s="3">
        <f>AA55*12/D55</f>
        <v>0.7158691486645461</v>
      </c>
      <c r="AA55" s="18">
        <v>25000</v>
      </c>
      <c r="VM55" s="60"/>
      <c r="VN55" s="60"/>
      <c r="VO55" s="60"/>
      <c r="VP55" s="60"/>
      <c r="VQ55" s="60"/>
      <c r="VR55" s="60"/>
      <c r="VS55" s="60"/>
      <c r="VT55" s="60"/>
      <c r="VU55" s="60"/>
      <c r="VV55" s="60"/>
      <c r="VW55" s="60"/>
      <c r="VX55" s="60"/>
      <c r="VY55" s="60">
        <v>25000</v>
      </c>
      <c r="VZ55" s="60">
        <v>25000</v>
      </c>
      <c r="WA55" s="60">
        <v>25000</v>
      </c>
      <c r="WB55" s="60">
        <v>25000</v>
      </c>
      <c r="WC55" s="60">
        <v>25000</v>
      </c>
      <c r="WD55" s="60">
        <v>25000</v>
      </c>
      <c r="WE55" s="60">
        <v>25000</v>
      </c>
      <c r="WF55" s="60">
        <v>25000</v>
      </c>
      <c r="WG55" s="60">
        <v>25000</v>
      </c>
      <c r="WH55" s="60">
        <v>25000</v>
      </c>
      <c r="WI55" s="60">
        <v>25000</v>
      </c>
      <c r="WJ55" s="60">
        <v>25000</v>
      </c>
      <c r="WK55" s="70"/>
      <c r="WL55" s="70"/>
    </row>
    <row r="56" spans="1:648" hidden="1" x14ac:dyDescent="0.3">
      <c r="A56" t="s">
        <v>120</v>
      </c>
      <c r="B56">
        <v>6</v>
      </c>
      <c r="C56">
        <v>6</v>
      </c>
      <c r="D56" s="6">
        <v>381934.08000000002</v>
      </c>
      <c r="F56" s="5">
        <v>43906</v>
      </c>
      <c r="G56" s="5">
        <v>43920</v>
      </c>
      <c r="H56" s="79">
        <f t="shared" si="31"/>
        <v>0</v>
      </c>
      <c r="I56" s="78">
        <f t="shared" si="25"/>
        <v>0</v>
      </c>
      <c r="J56" t="s">
        <v>60</v>
      </c>
      <c r="K56" t="s">
        <v>47</v>
      </c>
      <c r="L56" t="s">
        <v>52</v>
      </c>
      <c r="M56" t="s">
        <v>48</v>
      </c>
      <c r="N56">
        <v>202002</v>
      </c>
      <c r="O56" t="s">
        <v>49</v>
      </c>
      <c r="P56" s="13">
        <v>1</v>
      </c>
      <c r="Q56" s="5">
        <v>43906</v>
      </c>
      <c r="R56" s="5">
        <v>43920</v>
      </c>
      <c r="S56">
        <v>0.5</v>
      </c>
      <c r="VN56" s="4">
        <f>3200</f>
        <v>3200</v>
      </c>
    </row>
    <row r="57" spans="1:648" hidden="1" x14ac:dyDescent="0.3">
      <c r="A57" t="s">
        <v>120</v>
      </c>
      <c r="B57">
        <v>6</v>
      </c>
      <c r="C57">
        <v>6</v>
      </c>
      <c r="D57" s="1">
        <v>381934.08000000002</v>
      </c>
      <c r="F57" s="5">
        <v>43922</v>
      </c>
      <c r="G57" s="5">
        <v>44165</v>
      </c>
      <c r="H57" s="79">
        <f t="shared" si="31"/>
        <v>0</v>
      </c>
      <c r="I57" s="78">
        <f t="shared" si="25"/>
        <v>0</v>
      </c>
      <c r="J57" t="s">
        <v>60</v>
      </c>
      <c r="K57" t="s">
        <v>47</v>
      </c>
      <c r="L57" t="s">
        <v>52</v>
      </c>
      <c r="M57" t="s">
        <v>48</v>
      </c>
      <c r="N57">
        <v>202002</v>
      </c>
      <c r="O57" t="s">
        <v>49</v>
      </c>
      <c r="P57" s="13">
        <v>1</v>
      </c>
      <c r="Q57" s="5">
        <v>43922</v>
      </c>
      <c r="R57" s="5">
        <v>44165</v>
      </c>
      <c r="S57">
        <v>8</v>
      </c>
      <c r="V57">
        <v>180</v>
      </c>
      <c r="Y57" s="3">
        <f>AA57*12/D57</f>
        <v>0.37702841286119321</v>
      </c>
      <c r="AA57" s="18">
        <f>12000</f>
        <v>12000</v>
      </c>
      <c r="VO57" s="4">
        <v>12000</v>
      </c>
      <c r="VP57" s="27">
        <f t="shared" ref="VP57:VV57" si="421">VO57</f>
        <v>12000</v>
      </c>
      <c r="VQ57" s="27">
        <f t="shared" si="421"/>
        <v>12000</v>
      </c>
      <c r="VR57" s="4">
        <f t="shared" si="421"/>
        <v>12000</v>
      </c>
      <c r="VS57" s="27">
        <f t="shared" si="421"/>
        <v>12000</v>
      </c>
      <c r="VT57" s="27">
        <f t="shared" si="421"/>
        <v>12000</v>
      </c>
      <c r="VU57" s="45">
        <f t="shared" si="421"/>
        <v>12000</v>
      </c>
      <c r="VV57" s="45">
        <f t="shared" si="421"/>
        <v>12000</v>
      </c>
    </row>
    <row r="58" spans="1:648" hidden="1" x14ac:dyDescent="0.3">
      <c r="A58" t="s">
        <v>120</v>
      </c>
      <c r="B58">
        <v>6</v>
      </c>
      <c r="C58">
        <v>6</v>
      </c>
      <c r="D58" s="6">
        <v>381934.08000000002</v>
      </c>
      <c r="F58" s="5">
        <v>44105</v>
      </c>
      <c r="G58" s="5">
        <v>44439</v>
      </c>
      <c r="H58" s="79">
        <f t="shared" si="31"/>
        <v>0</v>
      </c>
      <c r="I58" s="78">
        <f t="shared" si="25"/>
        <v>0</v>
      </c>
      <c r="J58" t="s">
        <v>60</v>
      </c>
      <c r="K58" t="s">
        <v>47</v>
      </c>
      <c r="L58" t="s">
        <v>118</v>
      </c>
      <c r="M58" t="s">
        <v>119</v>
      </c>
      <c r="N58">
        <v>202002</v>
      </c>
      <c r="O58" t="s">
        <v>49</v>
      </c>
      <c r="P58" s="13">
        <v>1</v>
      </c>
      <c r="Q58" s="5">
        <v>44105</v>
      </c>
      <c r="R58" s="5">
        <v>44439</v>
      </c>
      <c r="S58">
        <v>10</v>
      </c>
      <c r="V58">
        <v>120</v>
      </c>
      <c r="Y58" s="3">
        <f>AA58*12/D58</f>
        <v>0.37702841286119321</v>
      </c>
      <c r="AA58" s="18">
        <f>AA57</f>
        <v>12000</v>
      </c>
      <c r="VU58" s="44">
        <f>VU57</f>
        <v>12000</v>
      </c>
      <c r="VV58" s="44">
        <f>VV57</f>
        <v>12000</v>
      </c>
      <c r="VW58" s="27">
        <f t="shared" ref="VW58:WE58" si="422">VV58</f>
        <v>12000</v>
      </c>
      <c r="VX58" s="27">
        <f t="shared" si="422"/>
        <v>12000</v>
      </c>
      <c r="VY58" s="27">
        <f t="shared" si="422"/>
        <v>12000</v>
      </c>
      <c r="VZ58" s="27">
        <f t="shared" si="422"/>
        <v>12000</v>
      </c>
      <c r="WA58" s="4">
        <f t="shared" si="422"/>
        <v>12000</v>
      </c>
      <c r="WB58" s="51">
        <f t="shared" si="422"/>
        <v>12000</v>
      </c>
      <c r="WC58" s="27">
        <f t="shared" si="422"/>
        <v>12000</v>
      </c>
      <c r="WD58" s="27">
        <f t="shared" si="422"/>
        <v>12000</v>
      </c>
      <c r="WE58" s="44">
        <f t="shared" si="422"/>
        <v>12000</v>
      </c>
      <c r="WF58" s="44"/>
      <c r="WG58" s="27">
        <f>+WF58</f>
        <v>0</v>
      </c>
      <c r="WH58" s="27">
        <f>+WG58</f>
        <v>0</v>
      </c>
      <c r="WI58" s="72"/>
      <c r="WJ58" s="70"/>
    </row>
    <row r="59" spans="1:648" x14ac:dyDescent="0.3">
      <c r="A59" s="57" t="s">
        <v>117</v>
      </c>
      <c r="B59" s="65">
        <v>18</v>
      </c>
      <c r="C59" s="80">
        <v>18</v>
      </c>
      <c r="D59" s="6">
        <v>29916.05</v>
      </c>
      <c r="F59" s="59">
        <v>43435</v>
      </c>
      <c r="G59" s="59">
        <v>45260</v>
      </c>
      <c r="H59" s="102">
        <f>+WS59</f>
        <v>2500</v>
      </c>
      <c r="I59" s="78">
        <f t="shared" si="25"/>
        <v>1.0028061859770925</v>
      </c>
      <c r="J59" s="57" t="s">
        <v>60</v>
      </c>
      <c r="K59" s="57" t="s">
        <v>61</v>
      </c>
      <c r="L59" s="57" t="s">
        <v>70</v>
      </c>
      <c r="M59" s="57" t="s">
        <v>55</v>
      </c>
      <c r="N59" s="57">
        <v>200809</v>
      </c>
      <c r="O59" s="57" t="s">
        <v>49</v>
      </c>
      <c r="P59" s="58">
        <v>1</v>
      </c>
      <c r="Q59" s="59">
        <v>43435</v>
      </c>
      <c r="R59" s="59">
        <v>45260</v>
      </c>
      <c r="S59" s="57">
        <v>60</v>
      </c>
      <c r="T59" s="57">
        <v>60</v>
      </c>
      <c r="U59" s="57">
        <v>0</v>
      </c>
      <c r="V59" s="57">
        <v>0</v>
      </c>
      <c r="W59" s="57"/>
      <c r="X59" s="57"/>
      <c r="AA59" s="18">
        <f>WQ59</f>
        <v>2500</v>
      </c>
      <c r="QI59" s="57"/>
      <c r="QJ59" s="57"/>
      <c r="QK59" s="57"/>
      <c r="QL59" s="57"/>
      <c r="QM59" s="57"/>
      <c r="QN59" s="57"/>
      <c r="QO59" s="57"/>
      <c r="QP59" s="57"/>
      <c r="QQ59" s="57"/>
      <c r="QR59" s="57"/>
      <c r="QS59" s="57"/>
      <c r="QT59" s="57"/>
      <c r="QU59" s="57"/>
      <c r="QV59" s="57"/>
      <c r="QW59" s="57"/>
      <c r="QX59" s="57"/>
      <c r="QY59" s="57"/>
      <c r="QZ59" s="57"/>
      <c r="RA59" s="57"/>
      <c r="RB59" s="57"/>
      <c r="RC59" s="57"/>
      <c r="RD59" s="57"/>
      <c r="RE59" s="57"/>
      <c r="RF59" s="57"/>
      <c r="RG59" s="57"/>
      <c r="RH59" s="57"/>
      <c r="RI59" s="57"/>
      <c r="RJ59" s="57"/>
      <c r="RK59" s="57"/>
      <c r="RL59" s="57"/>
      <c r="RM59" s="57"/>
      <c r="RN59" s="57"/>
      <c r="RO59" s="57"/>
      <c r="RP59" s="57"/>
      <c r="RQ59" s="57"/>
      <c r="RR59" s="57"/>
      <c r="RS59" s="57"/>
      <c r="RT59" s="57"/>
      <c r="RU59" s="57"/>
      <c r="RV59" s="57"/>
      <c r="RW59" s="57"/>
      <c r="RX59" s="57"/>
      <c r="RY59" s="57"/>
      <c r="RZ59" s="57"/>
      <c r="SA59" s="57"/>
      <c r="SB59" s="57"/>
      <c r="SC59" s="57"/>
      <c r="SD59" s="57"/>
      <c r="SE59" s="57"/>
      <c r="SF59" s="57"/>
      <c r="SG59" s="57"/>
      <c r="SH59" s="57"/>
      <c r="SI59" s="57"/>
      <c r="SJ59" s="57"/>
      <c r="SK59" s="57"/>
      <c r="SL59" s="57"/>
      <c r="SM59" s="57"/>
      <c r="SN59" s="57"/>
      <c r="SO59" s="57"/>
      <c r="SP59" s="57"/>
      <c r="SQ59" s="57"/>
      <c r="SR59" s="57"/>
      <c r="SS59" s="57"/>
      <c r="ST59" s="57"/>
      <c r="SU59" s="57"/>
      <c r="SV59" s="57"/>
      <c r="SW59" s="57"/>
      <c r="SX59" s="57"/>
      <c r="SY59" s="57"/>
      <c r="SZ59" s="57"/>
      <c r="TA59" s="57"/>
      <c r="TB59" s="57"/>
      <c r="TC59" s="57"/>
      <c r="TD59" s="57"/>
      <c r="TE59" s="57"/>
      <c r="TF59" s="57"/>
      <c r="TG59" s="57"/>
      <c r="TH59" s="57"/>
      <c r="TI59" s="57"/>
      <c r="TJ59" s="57"/>
      <c r="TK59" s="57"/>
      <c r="TL59" s="57"/>
      <c r="TM59" s="57"/>
      <c r="TN59" s="57"/>
      <c r="TO59" s="57"/>
      <c r="TP59" s="57"/>
      <c r="TQ59" s="57"/>
      <c r="TR59" s="57"/>
      <c r="TS59" s="57"/>
      <c r="TT59" s="57"/>
      <c r="TU59" s="57"/>
      <c r="TV59" s="57"/>
      <c r="TW59" s="57"/>
      <c r="TX59" s="57"/>
      <c r="TY59" s="57"/>
      <c r="TZ59" s="57"/>
      <c r="UA59" s="57"/>
      <c r="UB59" s="57"/>
      <c r="UC59" s="57"/>
      <c r="UD59" s="57"/>
      <c r="UE59" s="57"/>
      <c r="UF59" s="57"/>
      <c r="UG59" s="57"/>
      <c r="UH59" s="57"/>
      <c r="UI59" s="57"/>
      <c r="UJ59" s="57"/>
      <c r="UK59" s="57"/>
      <c r="UL59" s="57"/>
      <c r="UM59" s="57"/>
      <c r="UN59" s="57"/>
      <c r="UO59" s="57"/>
      <c r="UP59" s="57"/>
      <c r="UQ59" s="57"/>
      <c r="UR59" s="57"/>
      <c r="US59" s="57"/>
      <c r="UT59" s="57"/>
      <c r="UU59" s="57"/>
      <c r="UV59" s="57"/>
      <c r="UW59" s="57"/>
      <c r="UX59" s="57"/>
      <c r="UY59" s="62">
        <v>2500</v>
      </c>
      <c r="UZ59" s="60">
        <v>2500</v>
      </c>
      <c r="VA59" s="60">
        <v>2500</v>
      </c>
      <c r="VB59" s="60">
        <v>2500</v>
      </c>
      <c r="VC59" s="60">
        <v>2500</v>
      </c>
      <c r="VD59" s="60">
        <v>2500</v>
      </c>
      <c r="VE59" s="60">
        <v>2500</v>
      </c>
      <c r="VF59" s="60">
        <v>2500</v>
      </c>
      <c r="VG59" s="60">
        <v>2500</v>
      </c>
      <c r="VH59" s="60">
        <v>2500</v>
      </c>
      <c r="VI59" s="60">
        <v>2500</v>
      </c>
      <c r="VJ59" s="60">
        <v>2500</v>
      </c>
      <c r="VK59" s="60">
        <v>2500</v>
      </c>
      <c r="VL59" s="60">
        <v>2500</v>
      </c>
      <c r="VM59" s="60">
        <v>2500</v>
      </c>
      <c r="VN59" s="60">
        <v>2500</v>
      </c>
      <c r="VO59" s="60">
        <v>2500</v>
      </c>
      <c r="VP59" s="60">
        <v>2500</v>
      </c>
      <c r="VQ59" s="60">
        <v>2500</v>
      </c>
      <c r="VR59" s="60">
        <v>2500</v>
      </c>
      <c r="VS59" s="60">
        <v>2500</v>
      </c>
      <c r="VT59" s="60">
        <v>2500</v>
      </c>
      <c r="VU59" s="60">
        <v>2500</v>
      </c>
      <c r="VV59" s="60">
        <v>2500</v>
      </c>
      <c r="VW59" s="60">
        <v>2500</v>
      </c>
      <c r="VX59" s="60">
        <v>2500</v>
      </c>
      <c r="VY59" s="60">
        <v>2500</v>
      </c>
      <c r="VZ59" s="60">
        <v>2500</v>
      </c>
      <c r="WA59" s="60">
        <v>2500</v>
      </c>
      <c r="WB59" s="60">
        <v>2500</v>
      </c>
      <c r="WC59" s="60">
        <v>2500</v>
      </c>
      <c r="WD59" s="60">
        <v>2500</v>
      </c>
      <c r="WE59" s="60">
        <v>2500</v>
      </c>
      <c r="WF59" s="60">
        <v>2500</v>
      </c>
      <c r="WG59" s="60">
        <v>2500</v>
      </c>
      <c r="WH59" s="60">
        <v>2500</v>
      </c>
      <c r="WI59" s="60">
        <v>2500</v>
      </c>
      <c r="WJ59" s="60">
        <v>2500</v>
      </c>
      <c r="WK59" s="60">
        <v>2500</v>
      </c>
      <c r="WL59" s="60">
        <v>2500</v>
      </c>
      <c r="WM59" s="60">
        <v>2500</v>
      </c>
      <c r="WN59" s="60">
        <v>2500</v>
      </c>
      <c r="WO59" s="60">
        <v>2500</v>
      </c>
      <c r="WP59" s="60">
        <v>2500</v>
      </c>
      <c r="WQ59" s="60">
        <v>2500</v>
      </c>
      <c r="WR59" s="60">
        <v>2500</v>
      </c>
      <c r="WS59" s="60">
        <v>2500</v>
      </c>
      <c r="WT59" s="60">
        <v>2500</v>
      </c>
      <c r="WU59" s="60">
        <v>2500</v>
      </c>
      <c r="WV59" s="60">
        <v>2500</v>
      </c>
      <c r="WW59" s="60">
        <v>2500</v>
      </c>
      <c r="WX59" s="60">
        <v>2500</v>
      </c>
      <c r="WY59" s="60">
        <v>2500</v>
      </c>
      <c r="WZ59" s="60">
        <v>2500</v>
      </c>
      <c r="XA59" s="60">
        <v>2500</v>
      </c>
      <c r="XB59" s="60">
        <v>2500</v>
      </c>
      <c r="XC59" s="60">
        <v>2500</v>
      </c>
      <c r="XD59" s="60">
        <v>2500</v>
      </c>
      <c r="XE59" s="60">
        <v>2500</v>
      </c>
      <c r="XF59" s="60">
        <v>2500</v>
      </c>
    </row>
    <row r="60" spans="1:648" hidden="1" x14ac:dyDescent="0.3">
      <c r="A60" t="s">
        <v>121</v>
      </c>
      <c r="B60">
        <v>8</v>
      </c>
      <c r="C60">
        <v>8</v>
      </c>
      <c r="D60" s="6">
        <v>157905</v>
      </c>
      <c r="F60" s="5">
        <v>44013</v>
      </c>
      <c r="G60" s="5">
        <v>44286</v>
      </c>
      <c r="H60" s="79">
        <f t="shared" si="31"/>
        <v>0</v>
      </c>
      <c r="I60" s="78">
        <f t="shared" si="25"/>
        <v>0</v>
      </c>
      <c r="J60" t="s">
        <v>60</v>
      </c>
      <c r="K60" t="s">
        <v>47</v>
      </c>
      <c r="L60" t="s">
        <v>52</v>
      </c>
      <c r="M60" t="s">
        <v>48</v>
      </c>
      <c r="N60">
        <v>202008</v>
      </c>
      <c r="O60" t="s">
        <v>49</v>
      </c>
      <c r="P60" s="13">
        <v>1</v>
      </c>
      <c r="Q60" s="5">
        <v>44013</v>
      </c>
      <c r="R60" s="5">
        <v>44286</v>
      </c>
      <c r="S60">
        <v>9</v>
      </c>
      <c r="V60">
        <v>90</v>
      </c>
      <c r="Y60" s="3">
        <f>AA60*12/D60</f>
        <v>0.45597036192647478</v>
      </c>
      <c r="AA60" s="18">
        <v>6000</v>
      </c>
      <c r="VR60" s="4">
        <v>6000</v>
      </c>
      <c r="VS60" s="27">
        <f t="shared" ref="VS60:VZ60" si="423">VR60</f>
        <v>6000</v>
      </c>
      <c r="VT60" s="27">
        <f t="shared" si="423"/>
        <v>6000</v>
      </c>
      <c r="VU60" s="27">
        <f t="shared" si="423"/>
        <v>6000</v>
      </c>
      <c r="VV60" s="27">
        <f t="shared" si="423"/>
        <v>6000</v>
      </c>
      <c r="VW60" s="27">
        <f t="shared" si="423"/>
        <v>6000</v>
      </c>
      <c r="VX60" s="27">
        <f t="shared" si="423"/>
        <v>6000</v>
      </c>
      <c r="VY60" s="27">
        <f t="shared" si="423"/>
        <v>6000</v>
      </c>
      <c r="VZ60" s="44">
        <f t="shared" si="423"/>
        <v>6000</v>
      </c>
      <c r="WA60" s="48"/>
    </row>
    <row r="61" spans="1:648" hidden="1" x14ac:dyDescent="0.3">
      <c r="A61" t="s">
        <v>120</v>
      </c>
      <c r="B61">
        <v>6</v>
      </c>
      <c r="C61">
        <v>6</v>
      </c>
      <c r="D61" s="6">
        <v>381934.08000000002</v>
      </c>
      <c r="F61" s="5">
        <v>44440</v>
      </c>
      <c r="G61" s="5">
        <v>44592</v>
      </c>
      <c r="H61" s="79">
        <f t="shared" si="31"/>
        <v>0</v>
      </c>
      <c r="I61" s="78">
        <f t="shared" si="25"/>
        <v>0</v>
      </c>
      <c r="J61" t="s">
        <v>60</v>
      </c>
      <c r="K61" t="s">
        <v>47</v>
      </c>
      <c r="L61" t="s">
        <v>118</v>
      </c>
      <c r="M61" t="s">
        <v>119</v>
      </c>
      <c r="N61">
        <v>202002</v>
      </c>
      <c r="O61" t="s">
        <v>49</v>
      </c>
      <c r="P61" s="13">
        <v>1</v>
      </c>
      <c r="Q61" s="5">
        <v>44805</v>
      </c>
      <c r="R61" s="5">
        <v>44592</v>
      </c>
      <c r="S61">
        <v>5</v>
      </c>
      <c r="V61">
        <v>60</v>
      </c>
      <c r="Y61" s="3">
        <f>AA61*12/D61</f>
        <v>0.37702841286119321</v>
      </c>
      <c r="AA61" s="18">
        <v>12000</v>
      </c>
      <c r="WE61" s="16"/>
      <c r="WF61" s="44">
        <v>12000</v>
      </c>
      <c r="WG61" s="27">
        <f t="shared" ref="WG61:WI62" si="424">WF61</f>
        <v>12000</v>
      </c>
      <c r="WH61" s="27">
        <f t="shared" si="424"/>
        <v>12000</v>
      </c>
      <c r="WI61" s="38">
        <f t="shared" si="424"/>
        <v>12000</v>
      </c>
      <c r="WJ61" s="27">
        <v>12000</v>
      </c>
      <c r="WK61" s="70"/>
      <c r="WL61" s="70"/>
      <c r="WM61" s="70"/>
      <c r="WN61" s="70"/>
    </row>
    <row r="62" spans="1:648" x14ac:dyDescent="0.3">
      <c r="A62" t="s">
        <v>121</v>
      </c>
      <c r="B62" s="65">
        <v>8</v>
      </c>
      <c r="C62" s="65">
        <v>8</v>
      </c>
      <c r="D62" s="6">
        <v>157905</v>
      </c>
      <c r="F62" s="5">
        <v>44287</v>
      </c>
      <c r="G62" s="65" t="s">
        <v>92</v>
      </c>
      <c r="H62" s="102">
        <f>+WS62</f>
        <v>6000</v>
      </c>
      <c r="I62" s="78">
        <f t="shared" si="25"/>
        <v>0.45597036192647478</v>
      </c>
      <c r="J62" t="s">
        <v>60</v>
      </c>
      <c r="K62" t="s">
        <v>61</v>
      </c>
      <c r="L62" t="s">
        <v>92</v>
      </c>
      <c r="M62" t="s">
        <v>119</v>
      </c>
      <c r="N62">
        <v>202008</v>
      </c>
      <c r="O62" t="s">
        <v>49</v>
      </c>
      <c r="P62" s="13">
        <v>1</v>
      </c>
      <c r="S62">
        <v>1</v>
      </c>
      <c r="V62">
        <v>40</v>
      </c>
      <c r="Y62" s="3">
        <f>AA62*12/D62</f>
        <v>0.45597036192647478</v>
      </c>
      <c r="AA62" s="18">
        <f>WQ62</f>
        <v>6000</v>
      </c>
      <c r="WA62" s="66">
        <v>6000</v>
      </c>
      <c r="WB62" s="67">
        <f>WA62</f>
        <v>6000</v>
      </c>
      <c r="WC62" s="68">
        <f>WB62</f>
        <v>6000</v>
      </c>
      <c r="WD62" s="68">
        <f>WC62</f>
        <v>6000</v>
      </c>
      <c r="WE62" s="68">
        <f>WD62</f>
        <v>6000</v>
      </c>
      <c r="WF62" s="68">
        <f>WE62</f>
        <v>6000</v>
      </c>
      <c r="WG62" s="68">
        <f t="shared" si="424"/>
        <v>6000</v>
      </c>
      <c r="WH62" s="68">
        <f t="shared" si="424"/>
        <v>6000</v>
      </c>
      <c r="WI62" s="69">
        <f t="shared" si="424"/>
        <v>6000</v>
      </c>
      <c r="WJ62" s="68">
        <v>6000</v>
      </c>
      <c r="WK62" s="68">
        <v>6000</v>
      </c>
      <c r="WL62" s="96">
        <f>WK62</f>
        <v>6000</v>
      </c>
      <c r="WM62" s="68">
        <v>6000</v>
      </c>
      <c r="WN62" s="68">
        <v>6000</v>
      </c>
      <c r="WO62" s="68">
        <v>6000</v>
      </c>
      <c r="WP62" s="68">
        <v>6000</v>
      </c>
      <c r="WQ62" s="99">
        <v>6000</v>
      </c>
      <c r="WR62" s="10">
        <v>6000</v>
      </c>
      <c r="WS62" s="71">
        <v>6000</v>
      </c>
    </row>
    <row r="63" spans="1:648" hidden="1" x14ac:dyDescent="0.3">
      <c r="A63" t="s">
        <v>121</v>
      </c>
      <c r="B63" t="s">
        <v>58</v>
      </c>
      <c r="C63" s="65" t="s">
        <v>122</v>
      </c>
      <c r="D63" s="1">
        <v>306684</v>
      </c>
      <c r="F63" s="5">
        <v>44027</v>
      </c>
      <c r="G63" s="73">
        <v>44286</v>
      </c>
      <c r="H63" s="79">
        <f t="shared" si="31"/>
        <v>0</v>
      </c>
      <c r="I63" s="78">
        <f t="shared" si="25"/>
        <v>0</v>
      </c>
      <c r="J63" t="s">
        <v>60</v>
      </c>
      <c r="K63" t="s">
        <v>47</v>
      </c>
      <c r="L63" t="s">
        <v>52</v>
      </c>
      <c r="M63" t="s">
        <v>48</v>
      </c>
      <c r="N63" s="65" t="s">
        <v>123</v>
      </c>
      <c r="O63" t="s">
        <v>64</v>
      </c>
      <c r="P63" s="13">
        <v>0.5</v>
      </c>
      <c r="S63">
        <v>8.5</v>
      </c>
      <c r="V63">
        <v>30</v>
      </c>
      <c r="AA63" s="18">
        <v>3397</v>
      </c>
      <c r="VR63" s="4">
        <f>AA63/2/2</f>
        <v>849.25</v>
      </c>
      <c r="VS63" s="27">
        <f>VR63*2</f>
        <v>1698.5</v>
      </c>
      <c r="VT63" s="27">
        <f t="shared" ref="VT63:VZ63" si="425">VS63</f>
        <v>1698.5</v>
      </c>
      <c r="VU63" s="27">
        <f t="shared" si="425"/>
        <v>1698.5</v>
      </c>
      <c r="VV63" s="27">
        <f t="shared" si="425"/>
        <v>1698.5</v>
      </c>
      <c r="VW63" s="27">
        <f t="shared" si="425"/>
        <v>1698.5</v>
      </c>
      <c r="VX63" s="27">
        <f t="shared" si="425"/>
        <v>1698.5</v>
      </c>
      <c r="VY63" s="27">
        <f t="shared" si="425"/>
        <v>1698.5</v>
      </c>
      <c r="VZ63" s="44">
        <f t="shared" si="425"/>
        <v>1698.5</v>
      </c>
      <c r="WA63" s="48"/>
    </row>
    <row r="64" spans="1:648" hidden="1" x14ac:dyDescent="0.3">
      <c r="A64" t="s">
        <v>121</v>
      </c>
      <c r="B64" t="s">
        <v>58</v>
      </c>
      <c r="C64" s="65" t="s">
        <v>122</v>
      </c>
      <c r="D64" s="1">
        <v>306684</v>
      </c>
      <c r="F64" s="5">
        <v>44287</v>
      </c>
      <c r="G64" s="65" t="s">
        <v>92</v>
      </c>
      <c r="H64" s="79">
        <f t="shared" si="31"/>
        <v>0</v>
      </c>
      <c r="I64" s="78">
        <f t="shared" si="25"/>
        <v>0</v>
      </c>
      <c r="J64" t="s">
        <v>60</v>
      </c>
      <c r="K64" t="s">
        <v>88</v>
      </c>
      <c r="L64" t="s">
        <v>92</v>
      </c>
      <c r="M64" t="s">
        <v>48</v>
      </c>
      <c r="N64" s="65" t="s">
        <v>123</v>
      </c>
      <c r="O64" t="s">
        <v>64</v>
      </c>
      <c r="P64" s="13">
        <v>0.5</v>
      </c>
      <c r="S64">
        <v>1</v>
      </c>
      <c r="V64">
        <v>30</v>
      </c>
      <c r="AA64" s="18">
        <v>3397</v>
      </c>
      <c r="WA64" s="66">
        <f>VZ63</f>
        <v>1698.5</v>
      </c>
      <c r="WB64" s="67">
        <f>WA64</f>
        <v>1698.5</v>
      </c>
      <c r="WC64" s="68">
        <f>WB64</f>
        <v>1698.5</v>
      </c>
      <c r="WD64" s="68">
        <f>WC64</f>
        <v>1698.5</v>
      </c>
      <c r="WE64" s="68">
        <f>WD64</f>
        <v>1698.5</v>
      </c>
      <c r="WF64" s="49"/>
      <c r="WG64" s="49"/>
      <c r="WH64" s="49"/>
      <c r="WI64" s="50"/>
      <c r="WJ64" s="49"/>
      <c r="WK64" s="49"/>
      <c r="WL64" s="49">
        <f>WK64</f>
        <v>0</v>
      </c>
    </row>
    <row r="65" spans="1:685" hidden="1" x14ac:dyDescent="0.3">
      <c r="A65" t="s">
        <v>124</v>
      </c>
      <c r="B65" t="s">
        <v>67</v>
      </c>
      <c r="C65" s="65" t="s">
        <v>86</v>
      </c>
      <c r="D65" s="77">
        <v>61639</v>
      </c>
      <c r="F65" s="5">
        <v>42856</v>
      </c>
      <c r="G65" s="73">
        <v>46507</v>
      </c>
      <c r="H65" s="79">
        <f t="shared" si="31"/>
        <v>0</v>
      </c>
      <c r="I65" s="78">
        <f t="shared" si="25"/>
        <v>0</v>
      </c>
      <c r="J65" t="s">
        <v>60</v>
      </c>
      <c r="K65" t="s">
        <v>88</v>
      </c>
      <c r="L65" t="s">
        <v>52</v>
      </c>
      <c r="M65" t="s">
        <v>48</v>
      </c>
      <c r="N65" s="65" t="s">
        <v>125</v>
      </c>
      <c r="O65" t="s">
        <v>64</v>
      </c>
      <c r="P65" s="13">
        <v>0.5</v>
      </c>
      <c r="S65">
        <v>120</v>
      </c>
      <c r="T65">
        <v>60</v>
      </c>
      <c r="U65">
        <v>5</v>
      </c>
      <c r="W65">
        <v>90</v>
      </c>
      <c r="Y65" s="3">
        <f>AA65*12/D65</f>
        <v>0.1598844887165593</v>
      </c>
      <c r="AA65" s="18">
        <v>821.26</v>
      </c>
      <c r="AB65" s="13">
        <v>0.05</v>
      </c>
      <c r="AC65" t="s">
        <v>126</v>
      </c>
      <c r="UF65" s="53">
        <f>AA65/2</f>
        <v>410.63</v>
      </c>
      <c r="UG65" s="53">
        <f t="shared" ref="UG65:UQ65" si="426">UF65</f>
        <v>410.63</v>
      </c>
      <c r="UH65" s="53">
        <f t="shared" si="426"/>
        <v>410.63</v>
      </c>
      <c r="UI65" s="53">
        <f t="shared" si="426"/>
        <v>410.63</v>
      </c>
      <c r="UJ65" s="53">
        <f t="shared" si="426"/>
        <v>410.63</v>
      </c>
      <c r="UK65" s="53">
        <f t="shared" si="426"/>
        <v>410.63</v>
      </c>
      <c r="UL65" s="53">
        <f t="shared" si="426"/>
        <v>410.63</v>
      </c>
      <c r="UM65" s="53">
        <f t="shared" si="426"/>
        <v>410.63</v>
      </c>
      <c r="UN65" s="53">
        <f t="shared" si="426"/>
        <v>410.63</v>
      </c>
      <c r="UO65" s="53">
        <f t="shared" si="426"/>
        <v>410.63</v>
      </c>
      <c r="UP65" s="53">
        <f t="shared" si="426"/>
        <v>410.63</v>
      </c>
      <c r="UQ65" s="53">
        <f t="shared" si="426"/>
        <v>410.63</v>
      </c>
      <c r="UR65" s="53">
        <f>UQ65*1.05</f>
        <v>431.16149999999999</v>
      </c>
      <c r="US65" s="53">
        <f t="shared" ref="US65:VC65" si="427">UR65</f>
        <v>431.16149999999999</v>
      </c>
      <c r="UT65" s="53">
        <f t="shared" si="427"/>
        <v>431.16149999999999</v>
      </c>
      <c r="UU65" s="53">
        <f t="shared" si="427"/>
        <v>431.16149999999999</v>
      </c>
      <c r="UV65" s="53">
        <f t="shared" si="427"/>
        <v>431.16149999999999</v>
      </c>
      <c r="UW65" s="53">
        <f t="shared" si="427"/>
        <v>431.16149999999999</v>
      </c>
      <c r="UX65" s="53">
        <f t="shared" si="427"/>
        <v>431.16149999999999</v>
      </c>
      <c r="UY65" s="53">
        <f t="shared" si="427"/>
        <v>431.16149999999999</v>
      </c>
      <c r="UZ65" s="53">
        <f t="shared" si="427"/>
        <v>431.16149999999999</v>
      </c>
      <c r="VA65" s="53">
        <f t="shared" si="427"/>
        <v>431.16149999999999</v>
      </c>
      <c r="VB65" s="53">
        <f t="shared" si="427"/>
        <v>431.16149999999999</v>
      </c>
      <c r="VC65" s="53">
        <f t="shared" si="427"/>
        <v>431.16149999999999</v>
      </c>
      <c r="VD65" s="53">
        <f>VC65*1.05</f>
        <v>452.71957500000002</v>
      </c>
      <c r="VE65" s="53">
        <f t="shared" ref="VE65:VO65" si="428">VD65</f>
        <v>452.71957500000002</v>
      </c>
      <c r="VF65" s="53">
        <f t="shared" si="428"/>
        <v>452.71957500000002</v>
      </c>
      <c r="VG65" s="53">
        <f t="shared" si="428"/>
        <v>452.71957500000002</v>
      </c>
      <c r="VH65" s="53">
        <f t="shared" si="428"/>
        <v>452.71957500000002</v>
      </c>
      <c r="VI65" s="53">
        <f t="shared" si="428"/>
        <v>452.71957500000002</v>
      </c>
      <c r="VJ65" s="53">
        <f t="shared" si="428"/>
        <v>452.71957500000002</v>
      </c>
      <c r="VK65" s="53">
        <f t="shared" si="428"/>
        <v>452.71957500000002</v>
      </c>
      <c r="VL65" s="53">
        <f t="shared" si="428"/>
        <v>452.71957500000002</v>
      </c>
      <c r="VM65" s="53">
        <f t="shared" si="428"/>
        <v>452.71957500000002</v>
      </c>
      <c r="VN65" s="53">
        <f t="shared" si="428"/>
        <v>452.71957500000002</v>
      </c>
      <c r="VO65" s="53">
        <f t="shared" si="428"/>
        <v>452.71957500000002</v>
      </c>
      <c r="VP65" s="53">
        <f>VO65*1.05</f>
        <v>475.35555375000007</v>
      </c>
      <c r="VQ65" s="53">
        <f t="shared" ref="VQ65:WA65" si="429">VP65</f>
        <v>475.35555375000007</v>
      </c>
      <c r="VR65" s="53">
        <f t="shared" si="429"/>
        <v>475.35555375000007</v>
      </c>
      <c r="VS65" s="53">
        <f t="shared" si="429"/>
        <v>475.35555375000007</v>
      </c>
      <c r="VT65" s="53">
        <f t="shared" si="429"/>
        <v>475.35555375000007</v>
      </c>
      <c r="VU65" s="53">
        <f t="shared" si="429"/>
        <v>475.35555375000007</v>
      </c>
      <c r="VV65" s="53">
        <f t="shared" si="429"/>
        <v>475.35555375000007</v>
      </c>
      <c r="VW65" s="53">
        <f t="shared" si="429"/>
        <v>475.35555375000007</v>
      </c>
      <c r="VX65" s="53">
        <f t="shared" si="429"/>
        <v>475.35555375000007</v>
      </c>
      <c r="VY65" s="53">
        <f t="shared" si="429"/>
        <v>475.35555375000007</v>
      </c>
      <c r="VZ65" s="53">
        <f t="shared" si="429"/>
        <v>475.35555375000007</v>
      </c>
      <c r="WA65" s="53">
        <f t="shared" si="429"/>
        <v>475.35555375000007</v>
      </c>
      <c r="WB65" s="53">
        <f>WA65*1.05</f>
        <v>499.1233314375001</v>
      </c>
      <c r="WC65" s="53">
        <f t="shared" ref="WC65:WK65" si="430">WB65</f>
        <v>499.1233314375001</v>
      </c>
      <c r="WD65" s="53">
        <f t="shared" si="430"/>
        <v>499.1233314375001</v>
      </c>
      <c r="WE65" s="53">
        <f t="shared" si="430"/>
        <v>499.1233314375001</v>
      </c>
      <c r="WF65" s="53">
        <f t="shared" si="430"/>
        <v>499.1233314375001</v>
      </c>
      <c r="WG65" s="53">
        <f t="shared" si="430"/>
        <v>499.1233314375001</v>
      </c>
      <c r="WH65" s="53">
        <f t="shared" si="430"/>
        <v>499.1233314375001</v>
      </c>
      <c r="WI65" s="54">
        <f t="shared" si="430"/>
        <v>499.1233314375001</v>
      </c>
      <c r="WJ65" s="53">
        <f t="shared" si="430"/>
        <v>499.1233314375001</v>
      </c>
      <c r="WK65" s="53">
        <f t="shared" si="430"/>
        <v>499.1233314375001</v>
      </c>
      <c r="WL65" s="53">
        <f>WK65</f>
        <v>499.1233314375001</v>
      </c>
      <c r="WM65" s="53">
        <v>0</v>
      </c>
      <c r="WN65" s="53">
        <f>WM65*1.05</f>
        <v>0</v>
      </c>
      <c r="WO65" s="53">
        <f t="shared" ref="WO65:WY65" si="431">WN65</f>
        <v>0</v>
      </c>
      <c r="WP65" s="53">
        <f t="shared" si="431"/>
        <v>0</v>
      </c>
      <c r="WQ65" s="53">
        <f t="shared" si="431"/>
        <v>0</v>
      </c>
      <c r="WR65" s="53">
        <f t="shared" si="431"/>
        <v>0</v>
      </c>
      <c r="WS65" s="53">
        <f t="shared" si="431"/>
        <v>0</v>
      </c>
      <c r="WT65" s="53">
        <f t="shared" si="431"/>
        <v>0</v>
      </c>
      <c r="WU65" s="53">
        <f t="shared" si="431"/>
        <v>0</v>
      </c>
      <c r="WV65" s="53">
        <f t="shared" si="431"/>
        <v>0</v>
      </c>
      <c r="WW65" s="53">
        <f t="shared" si="431"/>
        <v>0</v>
      </c>
      <c r="WX65" s="53">
        <f t="shared" si="431"/>
        <v>0</v>
      </c>
      <c r="WY65" s="53">
        <f t="shared" si="431"/>
        <v>0</v>
      </c>
      <c r="WZ65" s="53">
        <f>WY65*1.05</f>
        <v>0</v>
      </c>
      <c r="XA65" s="53">
        <f t="shared" ref="XA65:XK65" si="432">WZ65</f>
        <v>0</v>
      </c>
      <c r="XB65" s="53">
        <f t="shared" si="432"/>
        <v>0</v>
      </c>
      <c r="XC65" s="53">
        <f t="shared" si="432"/>
        <v>0</v>
      </c>
      <c r="XD65" s="53">
        <f t="shared" si="432"/>
        <v>0</v>
      </c>
      <c r="XE65" s="53">
        <f t="shared" si="432"/>
        <v>0</v>
      </c>
      <c r="XF65" s="53">
        <f t="shared" si="432"/>
        <v>0</v>
      </c>
      <c r="XG65" s="53">
        <f t="shared" si="432"/>
        <v>0</v>
      </c>
      <c r="XH65" s="53">
        <f t="shared" si="432"/>
        <v>0</v>
      </c>
      <c r="XI65" s="53">
        <f t="shared" si="432"/>
        <v>0</v>
      </c>
      <c r="XJ65" s="53">
        <f t="shared" si="432"/>
        <v>0</v>
      </c>
      <c r="XK65" s="53">
        <f t="shared" si="432"/>
        <v>0</v>
      </c>
      <c r="XL65" s="53">
        <f>XK65*1.05</f>
        <v>0</v>
      </c>
      <c r="XM65" s="53">
        <f t="shared" ref="XM65:XW65" si="433">XL65</f>
        <v>0</v>
      </c>
      <c r="XN65" s="53">
        <f t="shared" si="433"/>
        <v>0</v>
      </c>
      <c r="XO65" s="53">
        <f t="shared" si="433"/>
        <v>0</v>
      </c>
      <c r="XP65" s="53">
        <f t="shared" si="433"/>
        <v>0</v>
      </c>
      <c r="XQ65" s="53">
        <f t="shared" si="433"/>
        <v>0</v>
      </c>
      <c r="XR65" s="53">
        <f t="shared" si="433"/>
        <v>0</v>
      </c>
      <c r="XS65" s="53">
        <f t="shared" si="433"/>
        <v>0</v>
      </c>
      <c r="XT65" s="53">
        <f t="shared" si="433"/>
        <v>0</v>
      </c>
      <c r="XU65" s="53">
        <f t="shared" si="433"/>
        <v>0</v>
      </c>
      <c r="XV65" s="53">
        <f t="shared" si="433"/>
        <v>0</v>
      </c>
      <c r="XW65" s="53">
        <f t="shared" si="433"/>
        <v>0</v>
      </c>
      <c r="XX65" s="53">
        <f>XW65*1.05</f>
        <v>0</v>
      </c>
      <c r="XY65" s="53">
        <f t="shared" ref="XY65:YI65" si="434">XX65</f>
        <v>0</v>
      </c>
      <c r="XZ65" s="53">
        <f t="shared" si="434"/>
        <v>0</v>
      </c>
      <c r="YA65" s="53">
        <f t="shared" si="434"/>
        <v>0</v>
      </c>
      <c r="YB65" s="53">
        <f t="shared" si="434"/>
        <v>0</v>
      </c>
      <c r="YC65" s="53">
        <f t="shared" si="434"/>
        <v>0</v>
      </c>
      <c r="YD65" s="53">
        <f t="shared" si="434"/>
        <v>0</v>
      </c>
      <c r="YE65" s="53">
        <f t="shared" si="434"/>
        <v>0</v>
      </c>
      <c r="YF65" s="53">
        <f t="shared" si="434"/>
        <v>0</v>
      </c>
      <c r="YG65" s="53">
        <f t="shared" si="434"/>
        <v>0</v>
      </c>
      <c r="YH65" s="53">
        <f t="shared" si="434"/>
        <v>0</v>
      </c>
      <c r="YI65" s="53">
        <f t="shared" si="434"/>
        <v>0</v>
      </c>
      <c r="YJ65" s="53">
        <f>YI65*1.05</f>
        <v>0</v>
      </c>
      <c r="YK65" s="53">
        <f t="shared" ref="YK65:YU65" si="435">YJ65</f>
        <v>0</v>
      </c>
      <c r="YL65" s="53">
        <f t="shared" si="435"/>
        <v>0</v>
      </c>
      <c r="YM65" s="53">
        <f t="shared" si="435"/>
        <v>0</v>
      </c>
      <c r="YN65" s="53">
        <f t="shared" si="435"/>
        <v>0</v>
      </c>
      <c r="YO65" s="53">
        <f t="shared" si="435"/>
        <v>0</v>
      </c>
      <c r="YP65" s="53">
        <f t="shared" si="435"/>
        <v>0</v>
      </c>
      <c r="YQ65" s="53">
        <f t="shared" si="435"/>
        <v>0</v>
      </c>
      <c r="YR65" s="53">
        <f t="shared" si="435"/>
        <v>0</v>
      </c>
      <c r="YS65" s="53">
        <f t="shared" si="435"/>
        <v>0</v>
      </c>
      <c r="YT65" s="53">
        <f t="shared" si="435"/>
        <v>0</v>
      </c>
      <c r="YU65" s="53">
        <f t="shared" si="435"/>
        <v>0</v>
      </c>
    </row>
    <row r="66" spans="1:685" x14ac:dyDescent="0.3">
      <c r="A66" t="s">
        <v>121</v>
      </c>
      <c r="B66" s="65" t="s">
        <v>127</v>
      </c>
      <c r="C66" s="65" t="s">
        <v>128</v>
      </c>
      <c r="F66" s="5">
        <v>44317</v>
      </c>
      <c r="G66" s="65" t="s">
        <v>92</v>
      </c>
      <c r="H66" s="102">
        <f t="shared" ref="H66:H67" si="436">+WS66</f>
        <v>3000</v>
      </c>
      <c r="I66" s="78"/>
      <c r="J66" t="s">
        <v>60</v>
      </c>
      <c r="K66" t="s">
        <v>61</v>
      </c>
      <c r="L66" t="s">
        <v>52</v>
      </c>
      <c r="M66" t="s">
        <v>129</v>
      </c>
      <c r="N66">
        <v>202008</v>
      </c>
      <c r="O66" t="s">
        <v>49</v>
      </c>
      <c r="P66" s="13">
        <v>1</v>
      </c>
      <c r="S66">
        <v>1</v>
      </c>
      <c r="V66">
        <v>40</v>
      </c>
      <c r="AA66" s="18">
        <f t="shared" ref="AA66:AA67" si="437">WQ66</f>
        <v>3000</v>
      </c>
      <c r="WA66" s="67"/>
      <c r="WB66" s="67">
        <v>3000</v>
      </c>
      <c r="WC66" s="68">
        <f t="shared" ref="WC66:WI66" si="438">WB66</f>
        <v>3000</v>
      </c>
      <c r="WD66" s="68">
        <f t="shared" si="438"/>
        <v>3000</v>
      </c>
      <c r="WE66" s="68">
        <f t="shared" si="438"/>
        <v>3000</v>
      </c>
      <c r="WF66" s="68">
        <f t="shared" si="438"/>
        <v>3000</v>
      </c>
      <c r="WG66" s="68">
        <f t="shared" si="438"/>
        <v>3000</v>
      </c>
      <c r="WH66" s="68">
        <f t="shared" si="438"/>
        <v>3000</v>
      </c>
      <c r="WI66" s="69">
        <f t="shared" si="438"/>
        <v>3000</v>
      </c>
      <c r="WJ66" s="68">
        <v>3000</v>
      </c>
      <c r="WK66" s="68">
        <v>3000</v>
      </c>
      <c r="WL66" s="96">
        <v>3000</v>
      </c>
      <c r="WM66" s="17">
        <v>3000</v>
      </c>
      <c r="WN66" s="17">
        <v>3000</v>
      </c>
      <c r="WO66" s="17">
        <v>3000</v>
      </c>
      <c r="WP66" s="17">
        <v>3000</v>
      </c>
      <c r="WQ66" s="99">
        <v>3000</v>
      </c>
      <c r="WR66" s="71">
        <v>3000</v>
      </c>
      <c r="WS66" s="71">
        <v>3000</v>
      </c>
    </row>
    <row r="67" spans="1:685" x14ac:dyDescent="0.3">
      <c r="A67" t="s">
        <v>130</v>
      </c>
      <c r="B67" s="65">
        <v>15</v>
      </c>
      <c r="C67" s="65">
        <v>15</v>
      </c>
      <c r="D67" s="6">
        <v>95832</v>
      </c>
      <c r="F67" s="5">
        <v>44576</v>
      </c>
      <c r="G67" s="5">
        <v>45107</v>
      </c>
      <c r="H67" s="102">
        <f t="shared" si="436"/>
        <v>1800</v>
      </c>
      <c r="I67" s="78">
        <f t="shared" si="25"/>
        <v>0.22539444027047331</v>
      </c>
      <c r="J67" t="s">
        <v>60</v>
      </c>
      <c r="K67" t="s">
        <v>61</v>
      </c>
      <c r="L67" t="s">
        <v>52</v>
      </c>
      <c r="M67" t="s">
        <v>62</v>
      </c>
      <c r="N67">
        <v>202016</v>
      </c>
      <c r="O67" t="s">
        <v>49</v>
      </c>
      <c r="P67" s="13">
        <v>1</v>
      </c>
      <c r="Q67" s="5">
        <v>44576</v>
      </c>
      <c r="R67" s="5">
        <v>45107</v>
      </c>
      <c r="S67">
        <v>18</v>
      </c>
      <c r="T67">
        <v>18</v>
      </c>
      <c r="U67">
        <v>1</v>
      </c>
      <c r="V67">
        <v>60</v>
      </c>
      <c r="AA67" s="18">
        <f t="shared" si="437"/>
        <v>1800</v>
      </c>
      <c r="WJ67" s="71">
        <v>900</v>
      </c>
      <c r="WK67" s="71">
        <v>1800</v>
      </c>
      <c r="WL67" s="71">
        <v>1800</v>
      </c>
      <c r="WM67" s="71">
        <v>1800</v>
      </c>
      <c r="WN67" s="71">
        <v>1800</v>
      </c>
      <c r="WO67" s="71">
        <v>1800</v>
      </c>
      <c r="WP67" s="71">
        <v>1800</v>
      </c>
      <c r="WQ67" s="71">
        <v>1800</v>
      </c>
      <c r="WR67" s="71">
        <v>1800</v>
      </c>
      <c r="WS67" s="71">
        <v>1800</v>
      </c>
      <c r="WT67" s="71">
        <v>1800</v>
      </c>
      <c r="WU67" s="71">
        <v>1800</v>
      </c>
      <c r="WV67" s="71">
        <v>1800</v>
      </c>
      <c r="WW67" s="71">
        <v>1800</v>
      </c>
      <c r="WX67" s="71">
        <v>1800</v>
      </c>
      <c r="WY67" s="71">
        <v>1800</v>
      </c>
      <c r="WZ67" s="71">
        <v>1800</v>
      </c>
      <c r="XA67" s="71">
        <v>1800</v>
      </c>
    </row>
    <row r="68" spans="1:685" hidden="1" x14ac:dyDescent="0.3">
      <c r="A68" t="s">
        <v>131</v>
      </c>
      <c r="B68" s="65">
        <v>9</v>
      </c>
      <c r="C68" s="65">
        <v>9</v>
      </c>
      <c r="D68" s="6">
        <v>419071</v>
      </c>
      <c r="F68" s="5">
        <v>44593</v>
      </c>
      <c r="G68" s="5">
        <v>44742</v>
      </c>
      <c r="H68" s="79">
        <f t="shared" ref="H68" si="439">WO68</f>
        <v>25000</v>
      </c>
      <c r="I68" s="78">
        <f t="shared" ref="I68:I71" si="440">H68/D68*12</f>
        <v>0.7158691486645461</v>
      </c>
      <c r="J68" t="s">
        <v>60</v>
      </c>
      <c r="K68" t="s">
        <v>47</v>
      </c>
      <c r="L68" t="s">
        <v>118</v>
      </c>
      <c r="M68" t="s">
        <v>119</v>
      </c>
      <c r="N68">
        <v>201907</v>
      </c>
      <c r="O68" t="s">
        <v>49</v>
      </c>
      <c r="P68" s="13" t="s">
        <v>116</v>
      </c>
      <c r="Q68" s="5">
        <v>44593</v>
      </c>
      <c r="R68" s="5">
        <v>44742</v>
      </c>
      <c r="S68">
        <v>5</v>
      </c>
      <c r="T68">
        <v>5</v>
      </c>
      <c r="U68">
        <v>0</v>
      </c>
      <c r="V68">
        <v>60</v>
      </c>
      <c r="Y68" s="3">
        <v>0.71589999999999998</v>
      </c>
      <c r="AA68" s="18">
        <v>25000</v>
      </c>
      <c r="WK68" s="71">
        <v>25000</v>
      </c>
      <c r="WL68" s="71">
        <v>25000</v>
      </c>
      <c r="WM68" s="71">
        <v>25000</v>
      </c>
      <c r="WN68" s="71">
        <v>25000</v>
      </c>
      <c r="WO68" s="71">
        <v>25000</v>
      </c>
    </row>
    <row r="69" spans="1:685" hidden="1" x14ac:dyDescent="0.3">
      <c r="A69" t="s">
        <v>131</v>
      </c>
      <c r="B69" s="65">
        <v>9</v>
      </c>
      <c r="C69" s="65">
        <v>9</v>
      </c>
      <c r="D69" s="6">
        <v>419071</v>
      </c>
      <c r="F69" s="5">
        <v>44743</v>
      </c>
      <c r="G69" s="98">
        <v>44773</v>
      </c>
      <c r="H69" s="79">
        <f>+WP69</f>
        <v>27500</v>
      </c>
      <c r="I69" s="78">
        <f>+H69/D69*12</f>
        <v>0.78745606353100062</v>
      </c>
      <c r="J69" t="s">
        <v>54</v>
      </c>
      <c r="K69" t="s">
        <v>47</v>
      </c>
      <c r="L69" t="s">
        <v>118</v>
      </c>
      <c r="M69" t="s">
        <v>119</v>
      </c>
      <c r="N69">
        <v>202016</v>
      </c>
      <c r="O69" t="s">
        <v>49</v>
      </c>
      <c r="P69" s="13">
        <v>1</v>
      </c>
      <c r="Q69" s="5">
        <v>44743</v>
      </c>
      <c r="R69" s="5">
        <v>44773</v>
      </c>
      <c r="S69">
        <v>1</v>
      </c>
      <c r="WK69" s="71"/>
      <c r="WL69" s="71"/>
      <c r="WM69" s="71"/>
      <c r="WN69" s="71"/>
      <c r="WO69" s="71"/>
      <c r="WP69" s="71">
        <v>27500</v>
      </c>
    </row>
    <row r="70" spans="1:685" x14ac:dyDescent="0.3">
      <c r="A70" t="s">
        <v>131</v>
      </c>
      <c r="B70" s="65">
        <v>9</v>
      </c>
      <c r="C70" s="65">
        <v>9</v>
      </c>
      <c r="D70" s="6">
        <v>419071</v>
      </c>
      <c r="F70" s="5">
        <v>44774</v>
      </c>
      <c r="G70" s="98">
        <v>45869</v>
      </c>
      <c r="H70" s="102">
        <f>+WS70</f>
        <v>27500</v>
      </c>
      <c r="I70" s="78">
        <f>+H70/D70*12</f>
        <v>0.78745606353100062</v>
      </c>
      <c r="J70" t="s">
        <v>54</v>
      </c>
      <c r="K70" t="s">
        <v>61</v>
      </c>
      <c r="L70" t="s">
        <v>52</v>
      </c>
      <c r="M70" t="s">
        <v>48</v>
      </c>
      <c r="N70">
        <v>202016</v>
      </c>
      <c r="O70" t="s">
        <v>49</v>
      </c>
      <c r="P70" s="13">
        <v>1</v>
      </c>
      <c r="Q70" s="5">
        <v>44774</v>
      </c>
      <c r="R70" s="5">
        <v>45869</v>
      </c>
      <c r="S70">
        <v>36</v>
      </c>
      <c r="T70">
        <v>12</v>
      </c>
      <c r="U70">
        <v>2</v>
      </c>
      <c r="V70">
        <v>60</v>
      </c>
      <c r="AA70" s="18">
        <f t="shared" ref="AA70:AA74" si="441">WQ70</f>
        <v>27500</v>
      </c>
      <c r="WK70" s="71"/>
      <c r="WL70" s="71"/>
      <c r="WM70" s="71"/>
      <c r="WN70" s="71"/>
      <c r="WO70" s="71"/>
      <c r="WP70" s="71"/>
      <c r="WQ70" s="10">
        <v>27500</v>
      </c>
      <c r="WR70" s="10">
        <v>27500</v>
      </c>
      <c r="WS70" s="10">
        <v>27500</v>
      </c>
      <c r="WT70" s="10">
        <v>27500</v>
      </c>
      <c r="WU70" s="10">
        <v>27500</v>
      </c>
      <c r="WV70" s="10">
        <v>27500</v>
      </c>
      <c r="WW70" s="10">
        <v>27500</v>
      </c>
      <c r="WX70" s="10">
        <v>27500</v>
      </c>
      <c r="WY70" s="10">
        <v>27500</v>
      </c>
      <c r="WZ70" s="10">
        <v>27500</v>
      </c>
      <c r="XA70" s="10">
        <v>27500</v>
      </c>
      <c r="XB70" s="10">
        <v>27500</v>
      </c>
      <c r="XC70" s="10">
        <v>27500</v>
      </c>
      <c r="XD70" s="10">
        <v>27500</v>
      </c>
      <c r="XE70" s="10">
        <v>27500</v>
      </c>
      <c r="XF70" s="10">
        <v>27500</v>
      </c>
      <c r="XG70" s="10">
        <v>27500</v>
      </c>
      <c r="XH70" s="10">
        <v>27500</v>
      </c>
      <c r="XI70" s="10">
        <v>27500</v>
      </c>
      <c r="XJ70" s="10">
        <v>27500</v>
      </c>
      <c r="XK70" s="10">
        <v>27500</v>
      </c>
      <c r="XL70" s="10">
        <v>27500</v>
      </c>
      <c r="XM70" s="10">
        <v>27500</v>
      </c>
      <c r="XN70" s="10">
        <v>27500</v>
      </c>
      <c r="XO70" s="10">
        <v>27500</v>
      </c>
      <c r="XP70" s="10">
        <v>27500</v>
      </c>
      <c r="XQ70" s="10">
        <v>27500</v>
      </c>
      <c r="XR70" s="10">
        <v>27500</v>
      </c>
      <c r="XS70" s="10">
        <v>27500</v>
      </c>
      <c r="XT70" s="10">
        <v>27500</v>
      </c>
      <c r="XU70" s="10">
        <v>27500</v>
      </c>
      <c r="XV70" s="10">
        <v>27500</v>
      </c>
      <c r="XW70" s="10">
        <v>27500</v>
      </c>
      <c r="XX70" s="10">
        <v>27500</v>
      </c>
      <c r="XY70" s="10">
        <v>27500</v>
      </c>
      <c r="XZ70" s="10">
        <v>27500</v>
      </c>
    </row>
    <row r="71" spans="1:685" hidden="1" x14ac:dyDescent="0.3">
      <c r="A71" t="s">
        <v>120</v>
      </c>
      <c r="B71" s="65">
        <v>6</v>
      </c>
      <c r="C71" s="65">
        <v>6</v>
      </c>
      <c r="D71" s="6">
        <v>381934.08000000002</v>
      </c>
      <c r="F71" s="5">
        <v>44593</v>
      </c>
      <c r="G71" s="97">
        <v>44834</v>
      </c>
      <c r="H71" s="79">
        <f t="shared" ref="H71" si="442">WR71</f>
        <v>12000</v>
      </c>
      <c r="I71" s="78">
        <f t="shared" si="440"/>
        <v>0.37702841286119315</v>
      </c>
      <c r="J71" t="s">
        <v>60</v>
      </c>
      <c r="K71" t="s">
        <v>88</v>
      </c>
      <c r="L71" t="s">
        <v>118</v>
      </c>
      <c r="M71" t="s">
        <v>119</v>
      </c>
      <c r="N71">
        <v>202002</v>
      </c>
      <c r="O71" t="s">
        <v>49</v>
      </c>
      <c r="P71" s="13">
        <v>1</v>
      </c>
      <c r="Q71" s="5">
        <v>44593</v>
      </c>
      <c r="R71" s="5">
        <v>44712</v>
      </c>
      <c r="S71">
        <v>4</v>
      </c>
      <c r="V71">
        <v>60</v>
      </c>
      <c r="Y71" s="3">
        <f>AA71*12/D71</f>
        <v>0.37702841286119321</v>
      </c>
      <c r="AA71" s="18">
        <f t="shared" si="441"/>
        <v>12000</v>
      </c>
      <c r="WK71" s="70">
        <v>12000</v>
      </c>
      <c r="WL71" s="70">
        <v>12000</v>
      </c>
      <c r="WM71" s="70">
        <v>12000</v>
      </c>
      <c r="WN71" s="70">
        <v>12000</v>
      </c>
      <c r="WO71" s="70">
        <v>12000</v>
      </c>
      <c r="WP71" s="70">
        <v>12000</v>
      </c>
      <c r="WQ71" s="70">
        <v>12000</v>
      </c>
      <c r="WR71" s="70">
        <v>12000</v>
      </c>
    </row>
    <row r="72" spans="1:685" x14ac:dyDescent="0.3">
      <c r="A72" t="s">
        <v>151</v>
      </c>
      <c r="B72" t="s">
        <v>158</v>
      </c>
      <c r="C72" t="s">
        <v>152</v>
      </c>
      <c r="D72" s="6">
        <v>557</v>
      </c>
      <c r="F72" s="5">
        <v>43282</v>
      </c>
      <c r="G72" s="5">
        <v>46934</v>
      </c>
      <c r="H72" s="102">
        <f>+WS72</f>
        <v>650</v>
      </c>
      <c r="I72" s="100">
        <f>H72/D72*12</f>
        <v>14.003590664272892</v>
      </c>
      <c r="J72" t="s">
        <v>54</v>
      </c>
      <c r="K72" t="s">
        <v>61</v>
      </c>
      <c r="L72" t="s">
        <v>52</v>
      </c>
      <c r="M72" t="s">
        <v>48</v>
      </c>
      <c r="N72">
        <v>201806</v>
      </c>
      <c r="O72" t="s">
        <v>49</v>
      </c>
      <c r="P72" s="13">
        <v>1</v>
      </c>
      <c r="Q72" s="5">
        <v>43282</v>
      </c>
      <c r="R72" s="5">
        <v>46934</v>
      </c>
      <c r="S72">
        <v>120</v>
      </c>
      <c r="T72">
        <v>60</v>
      </c>
      <c r="U72">
        <v>4</v>
      </c>
      <c r="V72">
        <v>60</v>
      </c>
      <c r="Y72" s="3">
        <f>AA72*12/D72</f>
        <v>14.00359066427289</v>
      </c>
      <c r="AA72" s="18">
        <f t="shared" si="441"/>
        <v>650</v>
      </c>
      <c r="AB72" s="13">
        <v>0.05</v>
      </c>
      <c r="AC72" t="s">
        <v>153</v>
      </c>
      <c r="UT72" s="71">
        <v>650</v>
      </c>
      <c r="UU72" s="71">
        <v>650</v>
      </c>
      <c r="UV72" s="71">
        <v>650</v>
      </c>
      <c r="UW72" s="71">
        <v>650</v>
      </c>
      <c r="UX72" s="71">
        <v>650</v>
      </c>
      <c r="UY72" s="71">
        <v>650</v>
      </c>
      <c r="UZ72" s="71">
        <v>650</v>
      </c>
      <c r="VA72" s="71">
        <v>650</v>
      </c>
      <c r="VB72" s="71">
        <v>650</v>
      </c>
      <c r="VC72" s="71">
        <v>650</v>
      </c>
      <c r="VD72" s="71">
        <v>650</v>
      </c>
      <c r="VE72" s="71">
        <v>650</v>
      </c>
      <c r="VF72" s="71">
        <v>650</v>
      </c>
      <c r="VG72" s="71">
        <v>650</v>
      </c>
      <c r="VH72" s="71">
        <v>650</v>
      </c>
      <c r="VI72" s="71">
        <v>650</v>
      </c>
      <c r="VJ72" s="71">
        <v>650</v>
      </c>
      <c r="VK72" s="71">
        <v>650</v>
      </c>
      <c r="VL72" s="71">
        <v>650</v>
      </c>
      <c r="VM72" s="71">
        <v>650</v>
      </c>
      <c r="VN72" s="71">
        <v>650</v>
      </c>
      <c r="VO72" s="71">
        <v>650</v>
      </c>
      <c r="VP72" s="71">
        <v>650</v>
      </c>
      <c r="VQ72" s="71">
        <v>650</v>
      </c>
      <c r="VR72" s="71">
        <v>650</v>
      </c>
      <c r="VS72" s="71">
        <v>650</v>
      </c>
      <c r="VT72" s="71">
        <v>650</v>
      </c>
      <c r="VU72" s="71">
        <v>650</v>
      </c>
      <c r="VV72" s="71">
        <v>650</v>
      </c>
      <c r="VW72" s="71">
        <v>650</v>
      </c>
      <c r="VX72" s="71">
        <v>650</v>
      </c>
      <c r="VY72" s="71">
        <v>650</v>
      </c>
      <c r="VZ72" s="71">
        <v>650</v>
      </c>
      <c r="WA72" s="71">
        <v>650</v>
      </c>
      <c r="WB72" s="71">
        <v>650</v>
      </c>
      <c r="WC72" s="71">
        <v>650</v>
      </c>
      <c r="WD72" s="71">
        <v>650</v>
      </c>
      <c r="WE72" s="71">
        <v>650</v>
      </c>
      <c r="WF72" s="71">
        <v>650</v>
      </c>
      <c r="WG72" s="71">
        <v>650</v>
      </c>
      <c r="WH72" s="71">
        <v>650</v>
      </c>
      <c r="WI72" s="71">
        <v>650</v>
      </c>
      <c r="WJ72" s="71">
        <v>650</v>
      </c>
      <c r="WK72" s="71">
        <v>650</v>
      </c>
      <c r="WL72" s="71">
        <v>650</v>
      </c>
      <c r="WM72" s="71">
        <v>650</v>
      </c>
      <c r="WN72" s="71">
        <v>650</v>
      </c>
      <c r="WO72" s="71">
        <v>650</v>
      </c>
      <c r="WP72" s="71">
        <v>650</v>
      </c>
      <c r="WQ72" s="71">
        <v>650</v>
      </c>
      <c r="WR72" s="71">
        <v>650</v>
      </c>
      <c r="WS72" s="71">
        <v>650</v>
      </c>
      <c r="WT72" s="71">
        <v>650</v>
      </c>
      <c r="WU72" s="71">
        <v>650</v>
      </c>
      <c r="WV72" s="71">
        <v>650</v>
      </c>
      <c r="WW72" s="71">
        <v>650</v>
      </c>
      <c r="WX72" s="71">
        <v>650</v>
      </c>
      <c r="WY72" s="71">
        <v>650</v>
      </c>
      <c r="WZ72" s="71">
        <v>650</v>
      </c>
      <c r="XA72" s="71">
        <v>650</v>
      </c>
      <c r="XB72" s="71">
        <v>650</v>
      </c>
      <c r="XC72" s="71">
        <v>650</v>
      </c>
      <c r="XD72" s="71">
        <v>650</v>
      </c>
      <c r="XE72" s="71">
        <v>650</v>
      </c>
      <c r="XF72" s="71">
        <v>650</v>
      </c>
      <c r="XG72" s="71">
        <v>650</v>
      </c>
      <c r="XH72" s="71">
        <v>650</v>
      </c>
      <c r="XI72" s="71">
        <v>650</v>
      </c>
      <c r="XJ72" s="71">
        <v>650</v>
      </c>
      <c r="XK72" s="71">
        <v>650</v>
      </c>
      <c r="XL72" s="71">
        <v>650</v>
      </c>
      <c r="XM72" s="71">
        <v>650</v>
      </c>
      <c r="XN72" s="71">
        <v>680</v>
      </c>
      <c r="XO72" s="71">
        <v>680</v>
      </c>
      <c r="XP72" s="71">
        <v>680</v>
      </c>
      <c r="XQ72" s="71">
        <v>680</v>
      </c>
      <c r="XR72" s="71">
        <v>680</v>
      </c>
      <c r="XS72" s="71">
        <v>680</v>
      </c>
      <c r="XT72" s="71">
        <v>680</v>
      </c>
      <c r="XU72" s="71">
        <v>680</v>
      </c>
      <c r="XV72" s="71">
        <v>680</v>
      </c>
      <c r="XW72" s="71">
        <v>680</v>
      </c>
      <c r="XX72" s="71">
        <v>680</v>
      </c>
      <c r="XY72" s="71">
        <v>680</v>
      </c>
      <c r="XZ72" s="71">
        <v>680</v>
      </c>
      <c r="YA72" s="71">
        <v>680</v>
      </c>
      <c r="YB72" s="71">
        <v>680</v>
      </c>
      <c r="YC72" s="71">
        <v>680</v>
      </c>
      <c r="YD72" s="71">
        <v>680</v>
      </c>
      <c r="YE72" s="71">
        <v>680</v>
      </c>
      <c r="YF72" s="71">
        <v>680</v>
      </c>
      <c r="YG72" s="71">
        <v>680</v>
      </c>
      <c r="YH72" s="71">
        <v>680</v>
      </c>
      <c r="YI72" s="71">
        <v>680</v>
      </c>
      <c r="YJ72" s="71">
        <v>680</v>
      </c>
      <c r="YK72" s="71">
        <v>680</v>
      </c>
      <c r="YL72" s="71">
        <v>680</v>
      </c>
      <c r="YM72" s="71">
        <v>680</v>
      </c>
      <c r="YN72" s="71">
        <v>680</v>
      </c>
      <c r="YO72" s="71">
        <v>680</v>
      </c>
      <c r="YP72" s="71">
        <v>680</v>
      </c>
      <c r="YQ72" s="71">
        <v>680</v>
      </c>
      <c r="YR72" s="71">
        <v>680</v>
      </c>
      <c r="YS72" s="71">
        <v>680</v>
      </c>
      <c r="YT72" s="71">
        <v>680</v>
      </c>
      <c r="YU72" s="71">
        <v>680</v>
      </c>
      <c r="YV72" s="71">
        <v>680</v>
      </c>
      <c r="YW72" s="71">
        <v>680</v>
      </c>
      <c r="YX72" s="71">
        <v>680</v>
      </c>
      <c r="YY72" s="71">
        <v>680</v>
      </c>
      <c r="YZ72" s="71">
        <v>680</v>
      </c>
      <c r="ZA72" s="71">
        <v>680</v>
      </c>
      <c r="ZB72" s="71">
        <v>680</v>
      </c>
      <c r="ZC72" s="71">
        <v>680</v>
      </c>
      <c r="ZD72" s="71">
        <v>680</v>
      </c>
      <c r="ZE72" s="71">
        <v>680</v>
      </c>
      <c r="ZF72" s="71">
        <v>680</v>
      </c>
      <c r="ZG72" s="71">
        <v>680</v>
      </c>
      <c r="ZH72" s="71">
        <v>680</v>
      </c>
      <c r="ZI72" s="71">
        <v>680</v>
      </c>
    </row>
    <row r="73" spans="1:685" hidden="1" x14ac:dyDescent="0.3">
      <c r="A73" t="s">
        <v>154</v>
      </c>
      <c r="B73" t="s">
        <v>158</v>
      </c>
      <c r="C73" t="s">
        <v>155</v>
      </c>
      <c r="D73" s="6">
        <v>127</v>
      </c>
      <c r="F73" s="5">
        <v>44166</v>
      </c>
      <c r="G73" s="5">
        <v>44530</v>
      </c>
      <c r="H73" s="79">
        <v>300</v>
      </c>
      <c r="I73" s="18">
        <f>H73/D73*12</f>
        <v>28.346456692913385</v>
      </c>
      <c r="J73" t="s">
        <v>60</v>
      </c>
      <c r="K73" t="s">
        <v>47</v>
      </c>
      <c r="L73" t="s">
        <v>52</v>
      </c>
      <c r="M73" t="s">
        <v>48</v>
      </c>
      <c r="N73">
        <v>202014</v>
      </c>
      <c r="O73" t="s">
        <v>49</v>
      </c>
      <c r="P73" s="13">
        <v>1</v>
      </c>
      <c r="Q73" s="5">
        <v>44166</v>
      </c>
      <c r="R73" s="5">
        <v>44530</v>
      </c>
      <c r="S73">
        <v>12</v>
      </c>
      <c r="T73">
        <v>0</v>
      </c>
      <c r="U73">
        <v>0</v>
      </c>
      <c r="V73">
        <v>0</v>
      </c>
      <c r="Y73" s="3">
        <f t="shared" ref="Y73:Y75" si="443">AA73*12/D73</f>
        <v>0</v>
      </c>
      <c r="AA73" s="18">
        <f t="shared" si="441"/>
        <v>0</v>
      </c>
      <c r="AB73" s="13"/>
      <c r="UT73" s="71"/>
      <c r="UU73" s="71"/>
      <c r="UV73" s="71"/>
      <c r="UW73" s="71"/>
      <c r="UX73" s="71"/>
      <c r="UY73" s="71"/>
      <c r="UZ73" s="71"/>
      <c r="VA73" s="71"/>
      <c r="VB73" s="71"/>
      <c r="VC73" s="71"/>
      <c r="VD73" s="71"/>
      <c r="VE73" s="71"/>
      <c r="VF73" s="71"/>
      <c r="VG73" s="71"/>
      <c r="VH73" s="71"/>
      <c r="VI73" s="71"/>
      <c r="VJ73" s="71"/>
      <c r="VK73" s="71"/>
      <c r="VL73" s="71"/>
      <c r="VM73" s="71"/>
      <c r="VN73" s="71"/>
      <c r="VO73" s="71"/>
      <c r="VP73" s="71"/>
      <c r="VQ73" s="71"/>
      <c r="VR73" s="71"/>
      <c r="VS73" s="71"/>
      <c r="VT73" s="71"/>
      <c r="VU73" s="71"/>
      <c r="VV73" s="71"/>
      <c r="VW73" s="71">
        <v>300</v>
      </c>
      <c r="VX73" s="71">
        <v>300</v>
      </c>
      <c r="VY73" s="71">
        <v>300</v>
      </c>
      <c r="VZ73" s="71">
        <v>300</v>
      </c>
      <c r="WA73" s="71">
        <v>300</v>
      </c>
      <c r="WB73" s="71">
        <v>300</v>
      </c>
      <c r="WC73" s="71">
        <v>300</v>
      </c>
      <c r="WD73" s="71">
        <v>300</v>
      </c>
      <c r="WE73" s="71">
        <v>300</v>
      </c>
      <c r="WF73" s="71">
        <v>300</v>
      </c>
      <c r="WG73" s="71">
        <v>300</v>
      </c>
      <c r="WH73" s="71">
        <v>300</v>
      </c>
      <c r="WI73" s="71"/>
      <c r="WJ73" s="71"/>
      <c r="WK73" s="71"/>
      <c r="WL73" s="71"/>
      <c r="WM73" s="71"/>
      <c r="WN73" s="71"/>
      <c r="WO73" s="71"/>
      <c r="WP73" s="71"/>
      <c r="WQ73" s="71"/>
      <c r="WR73" s="71"/>
      <c r="WS73" s="71"/>
      <c r="WT73" s="71"/>
      <c r="WU73" s="71"/>
      <c r="WV73" s="71"/>
      <c r="WW73" s="71"/>
      <c r="WX73" s="71"/>
      <c r="WY73" s="71"/>
      <c r="WZ73" s="71"/>
      <c r="XA73" s="71"/>
      <c r="XB73" s="71"/>
      <c r="XC73" s="71"/>
      <c r="XD73" s="71"/>
      <c r="XE73" s="71"/>
      <c r="XF73" s="71"/>
      <c r="XG73" s="71"/>
      <c r="XH73" s="71"/>
      <c r="XI73" s="71"/>
      <c r="XJ73" s="71"/>
      <c r="XK73" s="71"/>
      <c r="XL73" s="71"/>
      <c r="XM73" s="71"/>
      <c r="XN73" s="71"/>
      <c r="XO73" s="71"/>
      <c r="XP73" s="71"/>
      <c r="XQ73" s="71"/>
      <c r="XR73" s="71"/>
      <c r="XS73" s="71"/>
      <c r="XT73" s="71"/>
      <c r="XU73" s="71"/>
      <c r="XV73" s="71"/>
      <c r="XW73" s="71"/>
      <c r="XX73" s="71"/>
      <c r="XY73" s="71"/>
      <c r="XZ73" s="71"/>
      <c r="YA73" s="71"/>
      <c r="YB73" s="71"/>
      <c r="YC73" s="71"/>
      <c r="YD73" s="71"/>
      <c r="YE73" s="71"/>
      <c r="YF73" s="71"/>
      <c r="YG73" s="71"/>
      <c r="YH73" s="71"/>
      <c r="YI73" s="71"/>
      <c r="YJ73" s="71"/>
      <c r="YK73" s="71"/>
      <c r="YL73" s="71"/>
      <c r="YM73" s="71"/>
      <c r="YN73" s="71"/>
      <c r="YO73" s="71"/>
      <c r="YP73" s="71"/>
      <c r="YQ73" s="71"/>
      <c r="YR73" s="71"/>
      <c r="YS73" s="71"/>
      <c r="YT73" s="71"/>
      <c r="YU73" s="71"/>
      <c r="YV73" s="71"/>
      <c r="YW73" s="71"/>
      <c r="YX73" s="71"/>
      <c r="YY73" s="71"/>
      <c r="YZ73" s="71"/>
      <c r="ZA73" s="71"/>
      <c r="ZB73" s="71"/>
      <c r="ZC73" s="71"/>
      <c r="ZD73" s="71"/>
      <c r="ZE73" s="71"/>
      <c r="ZF73" s="71"/>
      <c r="ZG73" s="71"/>
      <c r="ZH73" s="71"/>
      <c r="ZI73" s="71"/>
    </row>
    <row r="74" spans="1:685" x14ac:dyDescent="0.3">
      <c r="A74" t="s">
        <v>154</v>
      </c>
      <c r="B74" t="s">
        <v>158</v>
      </c>
      <c r="C74" t="s">
        <v>155</v>
      </c>
      <c r="D74" s="6">
        <v>127</v>
      </c>
      <c r="F74" s="5">
        <v>44531</v>
      </c>
      <c r="G74" s="5">
        <v>45626</v>
      </c>
      <c r="H74" s="102">
        <f t="shared" ref="H74:H75" si="444">+WS74</f>
        <v>300</v>
      </c>
      <c r="I74" s="18">
        <f>H74/D74*12</f>
        <v>28.346456692913385</v>
      </c>
      <c r="J74" t="s">
        <v>60</v>
      </c>
      <c r="K74" t="s">
        <v>61</v>
      </c>
      <c r="L74" t="s">
        <v>52</v>
      </c>
      <c r="M74" t="s">
        <v>48</v>
      </c>
      <c r="N74">
        <v>202014</v>
      </c>
      <c r="O74" t="s">
        <v>49</v>
      </c>
      <c r="P74" s="13">
        <v>1</v>
      </c>
      <c r="Q74" s="5">
        <v>44531</v>
      </c>
      <c r="R74" s="5">
        <v>45626</v>
      </c>
      <c r="S74">
        <v>36</v>
      </c>
      <c r="T74">
        <v>0</v>
      </c>
      <c r="U74">
        <v>0</v>
      </c>
      <c r="V74">
        <v>0</v>
      </c>
      <c r="Y74" s="3">
        <f t="shared" si="443"/>
        <v>28.346456692913385</v>
      </c>
      <c r="AA74" s="18">
        <f t="shared" si="441"/>
        <v>300</v>
      </c>
      <c r="AB74" s="13"/>
      <c r="UT74" s="71"/>
      <c r="UU74" s="71"/>
      <c r="UV74" s="71"/>
      <c r="UW74" s="71"/>
      <c r="UX74" s="71"/>
      <c r="UY74" s="71"/>
      <c r="UZ74" s="71"/>
      <c r="VA74" s="71"/>
      <c r="VB74" s="71"/>
      <c r="VC74" s="71"/>
      <c r="VD74" s="71"/>
      <c r="VE74" s="71"/>
      <c r="VF74" s="71"/>
      <c r="VG74" s="71"/>
      <c r="VH74" s="71"/>
      <c r="VI74" s="71"/>
      <c r="VJ74" s="71"/>
      <c r="VK74" s="71"/>
      <c r="VL74" s="71"/>
      <c r="VM74" s="71"/>
      <c r="VN74" s="71"/>
      <c r="VO74" s="71"/>
      <c r="VP74" s="71"/>
      <c r="VQ74" s="71"/>
      <c r="VR74" s="71"/>
      <c r="VS74" s="71"/>
      <c r="VT74" s="71"/>
      <c r="VU74" s="71"/>
      <c r="VV74" s="71"/>
      <c r="VW74" s="71"/>
      <c r="VX74" s="71"/>
      <c r="VY74" s="71"/>
      <c r="VZ74" s="71"/>
      <c r="WA74" s="71"/>
      <c r="WB74" s="71"/>
      <c r="WC74" s="71"/>
      <c r="WD74" s="71"/>
      <c r="WE74" s="71"/>
      <c r="WF74" s="71"/>
      <c r="WG74" s="71"/>
      <c r="WH74" s="71"/>
      <c r="WI74" s="71">
        <v>300</v>
      </c>
      <c r="WJ74" s="71">
        <v>300</v>
      </c>
      <c r="WK74" s="71">
        <v>300</v>
      </c>
      <c r="WL74" s="71">
        <v>300</v>
      </c>
      <c r="WM74" s="71">
        <v>300</v>
      </c>
      <c r="WN74" s="71">
        <v>300</v>
      </c>
      <c r="WO74" s="71">
        <v>300</v>
      </c>
      <c r="WP74" s="71">
        <v>300</v>
      </c>
      <c r="WQ74" s="71">
        <v>300</v>
      </c>
      <c r="WR74" s="71">
        <v>300</v>
      </c>
      <c r="WS74" s="71">
        <v>300</v>
      </c>
      <c r="WT74" s="71">
        <v>300</v>
      </c>
      <c r="WU74" s="71">
        <v>315</v>
      </c>
      <c r="WV74" s="71">
        <v>315</v>
      </c>
      <c r="WW74" s="71">
        <v>315</v>
      </c>
      <c r="WX74" s="71">
        <v>315</v>
      </c>
      <c r="WY74" s="71">
        <v>315</v>
      </c>
      <c r="WZ74" s="71">
        <v>315</v>
      </c>
      <c r="XA74" s="71">
        <v>315</v>
      </c>
      <c r="XB74" s="71">
        <v>315</v>
      </c>
      <c r="XC74" s="71">
        <v>315</v>
      </c>
      <c r="XD74" s="71">
        <v>315</v>
      </c>
      <c r="XE74" s="71">
        <v>315</v>
      </c>
      <c r="XF74" s="71">
        <v>315</v>
      </c>
      <c r="XG74" s="71">
        <v>330.75</v>
      </c>
      <c r="XH74" s="71">
        <v>330.75</v>
      </c>
      <c r="XI74" s="71">
        <v>330.75</v>
      </c>
      <c r="XJ74" s="71">
        <v>330.75</v>
      </c>
      <c r="XK74" s="71">
        <v>330.75</v>
      </c>
      <c r="XL74" s="71">
        <v>330.75</v>
      </c>
      <c r="XM74" s="71">
        <v>330.75</v>
      </c>
      <c r="XN74" s="71">
        <v>330.75</v>
      </c>
      <c r="XO74" s="71">
        <v>330.75</v>
      </c>
      <c r="XP74" s="71">
        <v>330.75</v>
      </c>
      <c r="XQ74" s="71">
        <v>330.75</v>
      </c>
      <c r="XR74" s="71">
        <v>330.75</v>
      </c>
      <c r="XS74" s="71"/>
      <c r="XT74" s="71"/>
      <c r="XU74" s="71"/>
      <c r="XV74" s="71"/>
      <c r="XW74" s="71"/>
      <c r="XX74" s="71"/>
      <c r="XY74" s="71"/>
      <c r="XZ74" s="71"/>
      <c r="YA74" s="71"/>
      <c r="YB74" s="71"/>
      <c r="YC74" s="71"/>
      <c r="YD74" s="71"/>
      <c r="YE74" s="71"/>
      <c r="YF74" s="71"/>
      <c r="YG74" s="71"/>
      <c r="YH74" s="71"/>
      <c r="YI74" s="71"/>
      <c r="YJ74" s="71"/>
      <c r="YK74" s="71"/>
      <c r="YL74" s="71"/>
      <c r="YM74" s="71"/>
      <c r="YN74" s="71"/>
      <c r="YO74" s="71"/>
      <c r="YP74" s="71"/>
      <c r="YQ74" s="71"/>
      <c r="YR74" s="71"/>
      <c r="YS74" s="71"/>
      <c r="YT74" s="71"/>
      <c r="YU74" s="71"/>
      <c r="YV74" s="71"/>
      <c r="YW74" s="71"/>
      <c r="YX74" s="71"/>
      <c r="YY74" s="71"/>
      <c r="YZ74" s="71"/>
      <c r="ZA74" s="71"/>
      <c r="ZB74" s="71"/>
      <c r="ZC74" s="71"/>
      <c r="ZD74" s="71"/>
      <c r="ZE74" s="71"/>
      <c r="ZF74" s="71"/>
      <c r="ZG74" s="71"/>
      <c r="ZH74" s="71"/>
      <c r="ZI74" s="71"/>
    </row>
    <row r="75" spans="1:685" x14ac:dyDescent="0.3">
      <c r="A75" t="s">
        <v>156</v>
      </c>
      <c r="B75" t="s">
        <v>158</v>
      </c>
      <c r="C75" t="s">
        <v>157</v>
      </c>
      <c r="D75" s="6">
        <v>405</v>
      </c>
      <c r="F75" s="5">
        <v>44562</v>
      </c>
      <c r="G75" s="101">
        <v>44926</v>
      </c>
      <c r="H75" s="102">
        <f t="shared" si="444"/>
        <v>1000</v>
      </c>
      <c r="I75" s="18">
        <f>H75/D75*12</f>
        <v>29.629629629629626</v>
      </c>
      <c r="J75" t="s">
        <v>54</v>
      </c>
      <c r="K75" t="s">
        <v>61</v>
      </c>
      <c r="L75" t="s">
        <v>52</v>
      </c>
      <c r="M75" t="s">
        <v>62</v>
      </c>
      <c r="N75">
        <v>202104</v>
      </c>
      <c r="O75" t="s">
        <v>49</v>
      </c>
      <c r="P75" s="13">
        <v>1</v>
      </c>
      <c r="Q75" s="5">
        <v>44562</v>
      </c>
      <c r="R75" s="5">
        <v>44926</v>
      </c>
      <c r="S75">
        <v>12</v>
      </c>
      <c r="T75">
        <v>0</v>
      </c>
      <c r="U75">
        <v>0</v>
      </c>
      <c r="V75">
        <v>0</v>
      </c>
      <c r="Y75" s="3">
        <f t="shared" si="443"/>
        <v>29.62962962962963</v>
      </c>
      <c r="AA75" s="18">
        <f>WR75</f>
        <v>1000</v>
      </c>
      <c r="AB75" s="13"/>
      <c r="UT75" s="71"/>
      <c r="UU75" s="71"/>
      <c r="UV75" s="71"/>
      <c r="UW75" s="71"/>
      <c r="UX75" s="71"/>
      <c r="UY75" s="71"/>
      <c r="UZ75" s="71"/>
      <c r="VA75" s="71"/>
      <c r="VB75" s="71"/>
      <c r="VC75" s="71"/>
      <c r="VD75" s="71"/>
      <c r="VE75" s="71"/>
      <c r="VF75" s="71"/>
      <c r="VG75" s="71"/>
      <c r="VH75" s="71"/>
      <c r="VI75" s="71"/>
      <c r="VJ75" s="71"/>
      <c r="VK75" s="71"/>
      <c r="VL75" s="71"/>
      <c r="VM75" s="71"/>
      <c r="VN75" s="71"/>
      <c r="VO75" s="71"/>
      <c r="VP75" s="71"/>
      <c r="VQ75" s="71"/>
      <c r="VR75" s="71"/>
      <c r="VS75" s="71"/>
      <c r="VT75" s="71"/>
      <c r="VU75" s="71"/>
      <c r="VV75" s="71"/>
      <c r="VW75" s="71"/>
      <c r="VX75" s="71"/>
      <c r="VY75" s="71"/>
      <c r="VZ75" s="71"/>
      <c r="WA75" s="71"/>
      <c r="WB75" s="71"/>
      <c r="WC75" s="71"/>
      <c r="WD75" s="71"/>
      <c r="WE75" s="71"/>
      <c r="WF75" s="71"/>
      <c r="WG75" s="71"/>
      <c r="WH75" s="71"/>
      <c r="WI75" s="71"/>
      <c r="WK75" s="71">
        <v>1000</v>
      </c>
      <c r="WL75" s="71">
        <v>1000</v>
      </c>
      <c r="WM75" s="71">
        <v>1000</v>
      </c>
      <c r="WN75" s="71">
        <v>1000</v>
      </c>
      <c r="WO75" s="71">
        <v>1000</v>
      </c>
      <c r="WP75" s="71">
        <v>1000</v>
      </c>
      <c r="WQ75" s="71">
        <v>1000</v>
      </c>
      <c r="WR75" s="71">
        <v>1000</v>
      </c>
      <c r="WS75" s="71">
        <v>1000</v>
      </c>
      <c r="WT75" s="71">
        <v>1000</v>
      </c>
      <c r="WU75" s="71">
        <v>1000</v>
      </c>
      <c r="WV75" s="71"/>
      <c r="WW75" s="71"/>
      <c r="WX75" s="71"/>
      <c r="WY75" s="71"/>
      <c r="WZ75" s="71"/>
      <c r="XA75" s="71"/>
      <c r="XB75" s="71"/>
      <c r="XC75" s="71"/>
      <c r="XD75" s="71"/>
      <c r="XE75" s="71"/>
      <c r="XF75" s="71"/>
      <c r="XG75" s="71"/>
      <c r="XH75" s="71"/>
      <c r="XI75" s="71"/>
      <c r="XJ75" s="71"/>
      <c r="XK75" s="71"/>
      <c r="XL75" s="71"/>
      <c r="XM75" s="71"/>
      <c r="XN75" s="71"/>
      <c r="XO75" s="71"/>
      <c r="XP75" s="71"/>
      <c r="XQ75" s="71"/>
      <c r="XR75" s="71"/>
      <c r="XS75" s="71"/>
      <c r="XT75" s="71"/>
      <c r="XU75" s="71"/>
      <c r="XV75" s="71"/>
      <c r="XW75" s="71"/>
      <c r="XX75" s="71"/>
      <c r="XY75" s="71"/>
      <c r="XZ75" s="71"/>
      <c r="YA75" s="71"/>
      <c r="YB75" s="71"/>
      <c r="YC75" s="71"/>
      <c r="YD75" s="71"/>
      <c r="YE75" s="71"/>
      <c r="YF75" s="71"/>
      <c r="YG75" s="71"/>
      <c r="YH75" s="71"/>
      <c r="YI75" s="71"/>
      <c r="YJ75" s="71"/>
      <c r="YK75" s="71"/>
      <c r="YL75" s="71"/>
      <c r="YM75" s="71"/>
      <c r="YN75" s="71"/>
      <c r="YO75" s="71"/>
      <c r="YP75" s="71"/>
      <c r="YQ75" s="71"/>
      <c r="YR75" s="71"/>
      <c r="YS75" s="71"/>
      <c r="YT75" s="71"/>
      <c r="YU75" s="71"/>
      <c r="YV75" s="71"/>
      <c r="YW75" s="71"/>
      <c r="YX75" s="71"/>
      <c r="YY75" s="71"/>
      <c r="YZ75" s="71"/>
      <c r="ZA75" s="71"/>
      <c r="ZB75" s="71"/>
      <c r="ZC75" s="71"/>
      <c r="ZD75" s="71"/>
      <c r="ZE75" s="71"/>
      <c r="ZF75" s="71"/>
      <c r="ZG75" s="71"/>
      <c r="ZH75" s="71"/>
      <c r="ZI75" s="71"/>
    </row>
    <row r="76" spans="1:685" x14ac:dyDescent="0.3">
      <c r="H76" s="18">
        <f>SUBTOTAL(9,H7:H75)</f>
        <v>133165.3805312101</v>
      </c>
      <c r="VL76" s="17">
        <f t="shared" ref="VL76:WH76" si="445">SUBTOTAL(9,VL7:VL72)</f>
        <v>52652.92</v>
      </c>
      <c r="VM76" s="17">
        <f t="shared" si="445"/>
        <v>52652.92</v>
      </c>
      <c r="VN76" s="17">
        <f t="shared" si="445"/>
        <v>52652.92</v>
      </c>
      <c r="VO76" s="17">
        <f t="shared" si="445"/>
        <v>52652.92</v>
      </c>
      <c r="VP76" s="17">
        <f t="shared" si="445"/>
        <v>52652.92</v>
      </c>
      <c r="VQ76" s="17">
        <f t="shared" si="445"/>
        <v>54607.729999999996</v>
      </c>
      <c r="VR76" s="17">
        <f t="shared" si="445"/>
        <v>54705.47</v>
      </c>
      <c r="VS76" s="17">
        <f t="shared" si="445"/>
        <v>54705.47</v>
      </c>
      <c r="VT76" s="17">
        <f t="shared" si="445"/>
        <v>54705.47</v>
      </c>
      <c r="VU76" s="17">
        <f t="shared" si="445"/>
        <v>56428.98</v>
      </c>
      <c r="VV76" s="17">
        <f t="shared" si="445"/>
        <v>57657.593292792422</v>
      </c>
      <c r="VW76" s="17">
        <f t="shared" si="445"/>
        <v>57657.593292792422</v>
      </c>
      <c r="VX76" s="17">
        <f t="shared" si="445"/>
        <v>58109.22329279242</v>
      </c>
      <c r="VY76" s="17">
        <f t="shared" si="445"/>
        <v>58109.22329279242</v>
      </c>
      <c r="VZ76" s="17">
        <f t="shared" si="445"/>
        <v>58109.22329279242</v>
      </c>
      <c r="WA76" s="17">
        <f t="shared" si="445"/>
        <v>64109.22329279242</v>
      </c>
      <c r="WB76" s="17">
        <f t="shared" si="445"/>
        <v>67109.22329279242</v>
      </c>
      <c r="WC76" s="17">
        <f t="shared" si="445"/>
        <v>69101.023292792408</v>
      </c>
      <c r="WD76" s="17">
        <f t="shared" si="445"/>
        <v>69101.023292792408</v>
      </c>
      <c r="WE76" s="17">
        <f t="shared" si="445"/>
        <v>69101.023292792408</v>
      </c>
      <c r="WF76" s="17">
        <f t="shared" si="445"/>
        <v>69101.023292792408</v>
      </c>
      <c r="WG76" s="17">
        <f t="shared" si="445"/>
        <v>70910.703292792416</v>
      </c>
      <c r="WH76" s="17">
        <f t="shared" si="445"/>
        <v>70972.13395743203</v>
      </c>
      <c r="WI76" s="17">
        <f>SUBTOTAL(9,WI7:WI74)</f>
        <v>71272.13395743203</v>
      </c>
      <c r="WJ76" s="17">
        <f>SUBTOTAL(9,WJ7:WJ74)</f>
        <v>100652.29053121009</v>
      </c>
      <c r="WK76" s="17">
        <f t="shared" ref="WK76:WU76" si="446">SUBTOTAL(9,WK7:WK75)</f>
        <v>102552.29053121009</v>
      </c>
      <c r="WL76" s="17">
        <f t="shared" si="446"/>
        <v>102552.29053121009</v>
      </c>
      <c r="WM76" s="17">
        <f t="shared" si="446"/>
        <v>102552.29053121009</v>
      </c>
      <c r="WN76" s="17">
        <f t="shared" si="446"/>
        <v>103563.01053121009</v>
      </c>
      <c r="WO76" s="17">
        <f t="shared" si="446"/>
        <v>103765.23053121009</v>
      </c>
      <c r="WP76" s="17">
        <f t="shared" si="446"/>
        <v>103765.23053121009</v>
      </c>
      <c r="WQ76" s="17">
        <f t="shared" si="446"/>
        <v>131265.23053121008</v>
      </c>
      <c r="WR76" s="17">
        <f t="shared" si="446"/>
        <v>131265.23053121008</v>
      </c>
      <c r="WS76" s="17">
        <f t="shared" si="446"/>
        <v>133165.3805312101</v>
      </c>
      <c r="WT76" s="17">
        <f t="shared" si="446"/>
        <v>124229.88272908171</v>
      </c>
      <c r="WU76" s="17">
        <f t="shared" si="446"/>
        <v>124244.88272908171</v>
      </c>
      <c r="WV76" s="17"/>
    </row>
  </sheetData>
  <autoFilter ref="A2:AII75" xr:uid="{CB8D830E-E6D3-445C-B816-398822BA6CED}">
    <filterColumn colId="10">
      <filters>
        <filter val="Active"/>
      </filters>
    </filterColumn>
  </autoFilter>
  <mergeCells count="78">
    <mergeCell ref="ACJ1:ACU1"/>
    <mergeCell ref="XH1:XS1"/>
    <mergeCell ref="XT1:YE1"/>
    <mergeCell ref="H1:I1"/>
    <mergeCell ref="JL1:JW1"/>
    <mergeCell ref="JX1:KI1"/>
    <mergeCell ref="KJ1:KU1"/>
    <mergeCell ref="KV1:LG1"/>
    <mergeCell ref="CZ1:DK1"/>
    <mergeCell ref="DL1:DW1"/>
    <mergeCell ref="DX1:EI1"/>
    <mergeCell ref="EJ1:EU1"/>
    <mergeCell ref="CB1:CM1"/>
    <mergeCell ref="YF1:YQ1"/>
    <mergeCell ref="YR1:ZC1"/>
    <mergeCell ref="ZD1:ZO1"/>
    <mergeCell ref="AHX1:AII1"/>
    <mergeCell ref="ACV1:ADG1"/>
    <mergeCell ref="ADH1:ADS1"/>
    <mergeCell ref="ADT1:AEE1"/>
    <mergeCell ref="AEF1:AEQ1"/>
    <mergeCell ref="AER1:AFC1"/>
    <mergeCell ref="AFD1:AFO1"/>
    <mergeCell ref="AFP1:AGA1"/>
    <mergeCell ref="AGB1:AGM1"/>
    <mergeCell ref="AGN1:AGY1"/>
    <mergeCell ref="AGZ1:AHK1"/>
    <mergeCell ref="AHL1:AHW1"/>
    <mergeCell ref="ZP1:AAA1"/>
    <mergeCell ref="AAB1:AAM1"/>
    <mergeCell ref="AAN1:AAY1"/>
    <mergeCell ref="AAZ1:ABK1"/>
    <mergeCell ref="ABL1:ABW1"/>
    <mergeCell ref="ABX1:ACI1"/>
    <mergeCell ref="AD1:AE1"/>
    <mergeCell ref="SF1:SQ1"/>
    <mergeCell ref="MF1:MQ1"/>
    <mergeCell ref="OB1:OM1"/>
    <mergeCell ref="MR1:NC1"/>
    <mergeCell ref="ND1:NO1"/>
    <mergeCell ref="NP1:OA1"/>
    <mergeCell ref="AF1:AQ1"/>
    <mergeCell ref="AR1:BC1"/>
    <mergeCell ref="BD1:BO1"/>
    <mergeCell ref="BP1:CA1"/>
    <mergeCell ref="CN1:CY1"/>
    <mergeCell ref="SR1:TC1"/>
    <mergeCell ref="TD1:TO1"/>
    <mergeCell ref="TP1:UA1"/>
    <mergeCell ref="UB1:UM1"/>
    <mergeCell ref="EV1:FG1"/>
    <mergeCell ref="FH1:FS1"/>
    <mergeCell ref="FT1:GE1"/>
    <mergeCell ref="GF1:GQ1"/>
    <mergeCell ref="GR1:HC1"/>
    <mergeCell ref="HD1:HO1"/>
    <mergeCell ref="HP1:IA1"/>
    <mergeCell ref="IB1:IM1"/>
    <mergeCell ref="IN1:IY1"/>
    <mergeCell ref="IZ1:JK1"/>
    <mergeCell ref="LT1:ME1"/>
    <mergeCell ref="LH1:LS1"/>
    <mergeCell ref="F1:G1"/>
    <mergeCell ref="WV1:XG1"/>
    <mergeCell ref="Q1:R1"/>
    <mergeCell ref="UN1:UY1"/>
    <mergeCell ref="UZ1:VK1"/>
    <mergeCell ref="VL1:VW1"/>
    <mergeCell ref="VX1:WI1"/>
    <mergeCell ref="WJ1:WU1"/>
    <mergeCell ref="QV1:RG1"/>
    <mergeCell ref="RH1:RS1"/>
    <mergeCell ref="RT1:SE1"/>
    <mergeCell ref="ON1:OY1"/>
    <mergeCell ref="OZ1:PK1"/>
    <mergeCell ref="PL1:PW1"/>
    <mergeCell ref="PX1:QI1"/>
    <mergeCell ref="QJ1:QU1"/>
  </mergeCells>
  <phoneticPr fontId="2" type="noConversion"/>
  <pageMargins left="0.7" right="0.7" top="0.75" bottom="0.75" header="0.3" footer="0.3"/>
  <pageSetup paperSize="5" scale="1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B770-0DC2-4A65-8A73-B9785176A4C6}">
  <dimension ref="C2:ADR36"/>
  <sheetViews>
    <sheetView topLeftCell="BA1" workbookViewId="0">
      <selection activeCell="BL4" sqref="BL4"/>
    </sheetView>
  </sheetViews>
  <sheetFormatPr defaultRowHeight="14.4" x14ac:dyDescent="0.3"/>
  <cols>
    <col min="3" max="3" width="14.109375" customWidth="1"/>
    <col min="4" max="4" width="15.33203125" bestFit="1" customWidth="1"/>
    <col min="5" max="10" width="14.33203125" customWidth="1"/>
    <col min="11" max="11" width="17.5546875" bestFit="1" customWidth="1"/>
    <col min="12" max="16" width="13.33203125" bestFit="1" customWidth="1"/>
    <col min="17" max="27" width="9" bestFit="1" customWidth="1"/>
    <col min="28" max="29" width="10.5546875" bestFit="1" customWidth="1"/>
    <col min="30" max="54" width="9" bestFit="1" customWidth="1"/>
    <col min="55" max="55" width="12.5546875" bestFit="1" customWidth="1"/>
    <col min="56" max="56" width="14" bestFit="1" customWidth="1"/>
    <col min="57" max="63" width="10" bestFit="1" customWidth="1"/>
    <col min="64" max="65" width="10.5546875" bestFit="1" customWidth="1"/>
    <col min="66" max="79" width="10" bestFit="1" customWidth="1"/>
    <col min="700" max="700" width="14.44140625" customWidth="1"/>
  </cols>
  <sheetData>
    <row r="2" spans="3:798" x14ac:dyDescent="0.3">
      <c r="D2" s="103">
        <v>1980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>
        <v>1981</v>
      </c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>
        <v>1982</v>
      </c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>
        <v>1983</v>
      </c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>
        <v>1984</v>
      </c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>
        <v>1985</v>
      </c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>
        <v>1986</v>
      </c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>
        <v>1987</v>
      </c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>
        <v>1988</v>
      </c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>
        <v>1989</v>
      </c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>
        <v>1990</v>
      </c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>
        <v>1991</v>
      </c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>
        <v>1992</v>
      </c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>
        <v>1993</v>
      </c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>
        <v>1994</v>
      </c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>
        <v>1995</v>
      </c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>
        <v>1996</v>
      </c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>
        <v>1997</v>
      </c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>
        <v>1998</v>
      </c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>
        <v>1999</v>
      </c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>
        <v>2000</v>
      </c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>
        <v>2001</v>
      </c>
      <c r="IW2" s="103"/>
      <c r="IX2" s="103"/>
      <c r="IY2" s="103"/>
      <c r="IZ2" s="103"/>
      <c r="JA2" s="103"/>
      <c r="JB2" s="103"/>
      <c r="JC2" s="103"/>
      <c r="JD2" s="103"/>
      <c r="JE2" s="103"/>
      <c r="JF2" s="103"/>
      <c r="JG2" s="103"/>
      <c r="JH2" s="103">
        <v>2002</v>
      </c>
      <c r="JI2" s="103"/>
      <c r="JJ2" s="103"/>
      <c r="JK2" s="103"/>
      <c r="JL2" s="103"/>
      <c r="JM2" s="103"/>
      <c r="JN2" s="103"/>
      <c r="JO2" s="103"/>
      <c r="JP2" s="103"/>
      <c r="JQ2" s="103"/>
      <c r="JR2" s="103"/>
      <c r="JS2" s="103"/>
      <c r="JT2" s="103">
        <v>2003</v>
      </c>
      <c r="JU2" s="103"/>
      <c r="JV2" s="103"/>
      <c r="JW2" s="103"/>
      <c r="JX2" s="103"/>
      <c r="JY2" s="103"/>
      <c r="JZ2" s="103"/>
      <c r="KA2" s="103"/>
      <c r="KB2" s="103"/>
      <c r="KC2" s="103"/>
      <c r="KD2" s="103"/>
      <c r="KE2" s="103"/>
      <c r="KF2" s="103">
        <v>2004</v>
      </c>
      <c r="KG2" s="103"/>
      <c r="KH2" s="103"/>
      <c r="KI2" s="103"/>
      <c r="KJ2" s="103"/>
      <c r="KK2" s="103"/>
      <c r="KL2" s="103"/>
      <c r="KM2" s="103"/>
      <c r="KN2" s="103"/>
      <c r="KO2" s="103"/>
      <c r="KP2" s="103"/>
      <c r="KQ2" s="103"/>
      <c r="KR2" s="103">
        <v>2005</v>
      </c>
      <c r="KS2" s="103"/>
      <c r="KT2" s="103"/>
      <c r="KU2" s="103"/>
      <c r="KV2" s="103"/>
      <c r="KW2" s="103"/>
      <c r="KX2" s="103"/>
      <c r="KY2" s="103"/>
      <c r="KZ2" s="103"/>
      <c r="LA2" s="103"/>
      <c r="LB2" s="103"/>
      <c r="LC2" s="103"/>
      <c r="LD2" s="103">
        <v>2006</v>
      </c>
      <c r="LE2" s="103"/>
      <c r="LF2" s="103"/>
      <c r="LG2" s="103"/>
      <c r="LH2" s="103"/>
      <c r="LI2" s="103"/>
      <c r="LJ2" s="103"/>
      <c r="LK2" s="103"/>
      <c r="LL2" s="103"/>
      <c r="LM2" s="103"/>
      <c r="LN2" s="103"/>
      <c r="LO2" s="103"/>
      <c r="LP2" s="103">
        <v>2007</v>
      </c>
      <c r="LQ2" s="103"/>
      <c r="LR2" s="103"/>
      <c r="LS2" s="103"/>
      <c r="LT2" s="103"/>
      <c r="LU2" s="103"/>
      <c r="LV2" s="103"/>
      <c r="LW2" s="103"/>
      <c r="LX2" s="103"/>
      <c r="LY2" s="103"/>
      <c r="LZ2" s="103"/>
      <c r="MA2" s="103"/>
      <c r="MB2" s="103">
        <v>2008</v>
      </c>
      <c r="MC2" s="103"/>
      <c r="MD2" s="103"/>
      <c r="ME2" s="103"/>
      <c r="MF2" s="103"/>
      <c r="MG2" s="103"/>
      <c r="MH2" s="103"/>
      <c r="MI2" s="103"/>
      <c r="MJ2" s="103"/>
      <c r="MK2" s="103"/>
      <c r="ML2" s="103"/>
      <c r="MM2" s="103"/>
      <c r="MN2" s="103">
        <v>2009</v>
      </c>
      <c r="MO2" s="103"/>
      <c r="MP2" s="103"/>
      <c r="MQ2" s="103"/>
      <c r="MR2" s="103"/>
      <c r="MS2" s="103"/>
      <c r="MT2" s="103"/>
      <c r="MU2" s="103"/>
      <c r="MV2" s="103"/>
      <c r="MW2" s="103"/>
      <c r="MX2" s="103"/>
      <c r="MY2" s="103"/>
      <c r="MZ2" s="103">
        <v>2010</v>
      </c>
      <c r="NA2" s="103"/>
      <c r="NB2" s="103"/>
      <c r="NC2" s="103"/>
      <c r="ND2" s="103"/>
      <c r="NE2" s="103"/>
      <c r="NF2" s="103"/>
      <c r="NG2" s="103"/>
      <c r="NH2" s="103"/>
      <c r="NI2" s="103"/>
      <c r="NJ2" s="103"/>
      <c r="NK2" s="103"/>
      <c r="NL2" s="103">
        <v>2011</v>
      </c>
      <c r="NM2" s="103"/>
      <c r="NN2" s="103"/>
      <c r="NO2" s="103"/>
      <c r="NP2" s="103"/>
      <c r="NQ2" s="103"/>
      <c r="NR2" s="103"/>
      <c r="NS2" s="103"/>
      <c r="NT2" s="103"/>
      <c r="NU2" s="103"/>
      <c r="NV2" s="103"/>
      <c r="NW2" s="103"/>
      <c r="NX2" s="103">
        <v>2012</v>
      </c>
      <c r="NY2" s="103"/>
      <c r="NZ2" s="103"/>
      <c r="OA2" s="103"/>
      <c r="OB2" s="103"/>
      <c r="OC2" s="103"/>
      <c r="OD2" s="103"/>
      <c r="OE2" s="103"/>
      <c r="OF2" s="103"/>
      <c r="OG2" s="103"/>
      <c r="OH2" s="103"/>
      <c r="OI2" s="103"/>
      <c r="OJ2" s="103">
        <v>2013</v>
      </c>
      <c r="OK2" s="103"/>
      <c r="OL2" s="103"/>
      <c r="OM2" s="103"/>
      <c r="ON2" s="103"/>
      <c r="OO2" s="103"/>
      <c r="OP2" s="103"/>
      <c r="OQ2" s="103"/>
      <c r="OR2" s="103"/>
      <c r="OS2" s="103"/>
      <c r="OT2" s="103"/>
      <c r="OU2" s="103"/>
      <c r="OV2" s="103">
        <v>2014</v>
      </c>
      <c r="OW2" s="103"/>
      <c r="OX2" s="103"/>
      <c r="OY2" s="103"/>
      <c r="OZ2" s="103"/>
      <c r="PA2" s="103"/>
      <c r="PB2" s="103"/>
      <c r="PC2" s="103"/>
      <c r="PD2" s="103"/>
      <c r="PE2" s="103"/>
      <c r="PF2" s="103"/>
      <c r="PG2" s="103"/>
      <c r="PH2" s="103">
        <v>2015</v>
      </c>
      <c r="PI2" s="103"/>
      <c r="PJ2" s="103"/>
      <c r="PK2" s="103"/>
      <c r="PL2" s="103"/>
      <c r="PM2" s="103"/>
      <c r="PN2" s="103"/>
      <c r="PO2" s="103"/>
      <c r="PP2" s="103"/>
      <c r="PQ2" s="103"/>
      <c r="PR2" s="103"/>
      <c r="PS2" s="103"/>
      <c r="PT2" s="103">
        <v>2016</v>
      </c>
      <c r="PU2" s="103"/>
      <c r="PV2" s="103"/>
      <c r="PW2" s="103"/>
      <c r="PX2" s="103"/>
      <c r="PY2" s="103"/>
      <c r="PZ2" s="103"/>
      <c r="QA2" s="103"/>
      <c r="QB2" s="103"/>
      <c r="QC2" s="103"/>
      <c r="QD2" s="103"/>
      <c r="QE2" s="103"/>
      <c r="QF2" s="103">
        <v>2017</v>
      </c>
      <c r="QG2" s="103"/>
      <c r="QH2" s="103"/>
      <c r="QI2" s="103"/>
      <c r="QJ2" s="103"/>
      <c r="QK2" s="103"/>
      <c r="QL2" s="103"/>
      <c r="QM2" s="103"/>
      <c r="QN2" s="103"/>
      <c r="QO2" s="103"/>
      <c r="QP2" s="103"/>
      <c r="QQ2" s="103"/>
      <c r="QR2" s="103">
        <v>2018</v>
      </c>
      <c r="QS2" s="103"/>
      <c r="QT2" s="103"/>
      <c r="QU2" s="103"/>
      <c r="QV2" s="103"/>
      <c r="QW2" s="103"/>
      <c r="QX2" s="103"/>
      <c r="QY2" s="103"/>
      <c r="QZ2" s="103"/>
      <c r="RA2" s="103"/>
      <c r="RB2" s="103"/>
      <c r="RC2" s="103"/>
      <c r="RD2" s="103">
        <v>2019</v>
      </c>
      <c r="RE2" s="103"/>
      <c r="RF2" s="103"/>
      <c r="RG2" s="103"/>
      <c r="RH2" s="103"/>
      <c r="RI2" s="103"/>
      <c r="RJ2" s="103"/>
      <c r="RK2" s="103"/>
      <c r="RL2" s="103"/>
      <c r="RM2" s="103"/>
      <c r="RN2" s="103"/>
      <c r="RO2" s="103"/>
      <c r="RP2" s="103">
        <v>2020</v>
      </c>
      <c r="RQ2" s="103"/>
      <c r="RR2" s="103"/>
      <c r="RS2" s="103"/>
      <c r="RT2" s="103"/>
      <c r="RU2" s="103"/>
      <c r="RV2" s="103"/>
      <c r="RW2" s="103"/>
      <c r="RX2" s="103"/>
      <c r="RY2" s="103"/>
      <c r="RZ2" s="103"/>
      <c r="SA2" s="103"/>
      <c r="SB2" s="103">
        <v>2021</v>
      </c>
      <c r="SC2" s="103"/>
      <c r="SD2" s="103"/>
      <c r="SE2" s="103"/>
      <c r="SF2" s="103"/>
      <c r="SG2" s="103"/>
      <c r="SH2" s="103"/>
      <c r="SI2" s="103"/>
      <c r="SJ2" s="103"/>
      <c r="SK2" s="103"/>
      <c r="SL2" s="103"/>
      <c r="SM2" s="103"/>
      <c r="SN2" s="103">
        <v>2022</v>
      </c>
      <c r="SO2" s="103"/>
      <c r="SP2" s="103"/>
      <c r="SQ2" s="103"/>
      <c r="SR2" s="103"/>
      <c r="SS2" s="103"/>
      <c r="ST2" s="103"/>
      <c r="SU2" s="103"/>
      <c r="SV2" s="103"/>
      <c r="SW2" s="103"/>
      <c r="SX2" s="103"/>
      <c r="SY2" s="103"/>
      <c r="SZ2" s="103">
        <v>2023</v>
      </c>
      <c r="TA2" s="103"/>
      <c r="TB2" s="103"/>
      <c r="TC2" s="103"/>
      <c r="TD2" s="103"/>
      <c r="TE2" s="103"/>
      <c r="TF2" s="103"/>
      <c r="TG2" s="103"/>
      <c r="TH2" s="103"/>
      <c r="TI2" s="103"/>
      <c r="TJ2" s="103"/>
      <c r="TK2" s="103"/>
      <c r="TL2" s="103">
        <v>2024</v>
      </c>
      <c r="TM2" s="103"/>
      <c r="TN2" s="103"/>
      <c r="TO2" s="103"/>
      <c r="TP2" s="103"/>
      <c r="TQ2" s="103"/>
      <c r="TR2" s="103"/>
      <c r="TS2" s="103"/>
      <c r="TT2" s="103"/>
      <c r="TU2" s="103"/>
      <c r="TV2" s="103"/>
      <c r="TW2" s="103"/>
      <c r="TX2" s="103">
        <v>2025</v>
      </c>
      <c r="TY2" s="103"/>
      <c r="TZ2" s="103"/>
      <c r="UA2" s="103"/>
      <c r="UB2" s="103"/>
      <c r="UC2" s="103"/>
      <c r="UD2" s="103"/>
      <c r="UE2" s="103"/>
      <c r="UF2" s="103"/>
      <c r="UG2" s="103"/>
      <c r="UH2" s="103"/>
      <c r="UI2" s="103"/>
      <c r="UJ2" s="103">
        <v>2026</v>
      </c>
      <c r="UK2" s="103"/>
      <c r="UL2" s="103"/>
      <c r="UM2" s="103"/>
      <c r="UN2" s="103"/>
      <c r="UO2" s="103"/>
      <c r="UP2" s="103"/>
      <c r="UQ2" s="103"/>
      <c r="UR2" s="103"/>
      <c r="US2" s="103"/>
      <c r="UT2" s="103"/>
      <c r="UU2" s="103"/>
      <c r="UV2" s="103">
        <v>2027</v>
      </c>
      <c r="UW2" s="103"/>
      <c r="UX2" s="103"/>
      <c r="UY2" s="103"/>
      <c r="UZ2" s="103"/>
      <c r="VA2" s="103"/>
      <c r="VB2" s="103"/>
      <c r="VC2" s="103"/>
      <c r="VD2" s="103"/>
      <c r="VE2" s="103"/>
      <c r="VF2" s="103"/>
      <c r="VG2" s="103"/>
      <c r="VH2" s="103">
        <v>2028</v>
      </c>
      <c r="VI2" s="103"/>
      <c r="VJ2" s="103"/>
      <c r="VK2" s="103"/>
      <c r="VL2" s="103"/>
      <c r="VM2" s="103"/>
      <c r="VN2" s="103"/>
      <c r="VO2" s="103"/>
      <c r="VP2" s="103"/>
      <c r="VQ2" s="103"/>
      <c r="VR2" s="103"/>
      <c r="VS2" s="103"/>
      <c r="VT2" s="103">
        <v>2029</v>
      </c>
      <c r="VU2" s="103"/>
      <c r="VV2" s="103"/>
      <c r="VW2" s="103"/>
      <c r="VX2" s="103"/>
      <c r="VY2" s="103"/>
      <c r="VZ2" s="103"/>
      <c r="WA2" s="103"/>
      <c r="WB2" s="103"/>
      <c r="WC2" s="103"/>
      <c r="WD2" s="103"/>
      <c r="WE2" s="103"/>
      <c r="WF2" s="103">
        <v>2030</v>
      </c>
      <c r="WG2" s="103"/>
      <c r="WH2" s="103"/>
      <c r="WI2" s="103"/>
      <c r="WJ2" s="103"/>
      <c r="WK2" s="103"/>
      <c r="WL2" s="103"/>
      <c r="WM2" s="103"/>
      <c r="WN2" s="103"/>
      <c r="WO2" s="103"/>
      <c r="WP2" s="103"/>
      <c r="WQ2" s="103"/>
      <c r="WR2" s="103">
        <v>2031</v>
      </c>
      <c r="WS2" s="103"/>
      <c r="WT2" s="103"/>
      <c r="WU2" s="103"/>
      <c r="WV2" s="103"/>
      <c r="WW2" s="103"/>
      <c r="WX2" s="103"/>
      <c r="WY2" s="103"/>
      <c r="WZ2" s="103"/>
      <c r="XA2" s="103"/>
      <c r="XB2" s="103"/>
      <c r="XC2" s="103"/>
      <c r="XD2" s="103">
        <v>2032</v>
      </c>
      <c r="XE2" s="103"/>
      <c r="XF2" s="103"/>
      <c r="XG2" s="103"/>
      <c r="XH2" s="103"/>
      <c r="XI2" s="103"/>
      <c r="XJ2" s="103"/>
      <c r="XK2" s="103"/>
      <c r="XL2" s="103"/>
      <c r="XM2" s="103"/>
      <c r="XN2" s="103"/>
      <c r="XO2" s="103"/>
      <c r="XP2" s="103">
        <v>2033</v>
      </c>
      <c r="XQ2" s="103"/>
      <c r="XR2" s="103"/>
      <c r="XS2" s="103"/>
      <c r="XT2" s="103"/>
      <c r="XU2" s="103"/>
      <c r="XV2" s="103"/>
      <c r="XW2" s="103"/>
      <c r="XX2" s="103"/>
      <c r="XY2" s="103"/>
      <c r="XZ2" s="103"/>
      <c r="YA2" s="103"/>
      <c r="YB2" s="103">
        <v>2034</v>
      </c>
      <c r="YC2" s="103"/>
      <c r="YD2" s="103"/>
      <c r="YE2" s="103"/>
      <c r="YF2" s="103"/>
      <c r="YG2" s="103"/>
      <c r="YH2" s="103"/>
      <c r="YI2" s="103"/>
      <c r="YJ2" s="103"/>
      <c r="YK2" s="103"/>
      <c r="YL2" s="103"/>
      <c r="YM2" s="103"/>
      <c r="YN2" s="103">
        <v>2035</v>
      </c>
      <c r="YO2" s="103"/>
      <c r="YP2" s="103"/>
      <c r="YQ2" s="103"/>
      <c r="YR2" s="103"/>
      <c r="YS2" s="103"/>
      <c r="YT2" s="103"/>
      <c r="YU2" s="103"/>
      <c r="YV2" s="103"/>
      <c r="YW2" s="103"/>
      <c r="YX2" s="103"/>
      <c r="YY2" s="103"/>
      <c r="YZ2" s="103">
        <v>2036</v>
      </c>
      <c r="ZA2" s="103"/>
      <c r="ZB2" s="103"/>
      <c r="ZC2" s="103"/>
      <c r="ZD2" s="103"/>
      <c r="ZE2" s="103"/>
      <c r="ZF2" s="103"/>
      <c r="ZG2" s="103"/>
      <c r="ZH2" s="103"/>
      <c r="ZI2" s="103"/>
      <c r="ZJ2" s="103"/>
      <c r="ZK2" s="103"/>
      <c r="ZL2" s="103">
        <v>2037</v>
      </c>
      <c r="ZM2" s="103"/>
      <c r="ZN2" s="103"/>
      <c r="ZO2" s="103"/>
      <c r="ZP2" s="103"/>
      <c r="ZQ2" s="103"/>
      <c r="ZR2" s="103"/>
      <c r="ZS2" s="103"/>
      <c r="ZT2" s="103"/>
      <c r="ZU2" s="103"/>
      <c r="ZV2" s="103"/>
      <c r="ZW2" s="103"/>
      <c r="ZX2" s="64"/>
      <c r="ZY2" s="64"/>
      <c r="ZZ2" s="64"/>
      <c r="AAA2" s="64"/>
      <c r="AAB2" s="103">
        <v>2038</v>
      </c>
      <c r="AAC2" s="103"/>
      <c r="AAD2" s="103"/>
      <c r="AAE2" s="103"/>
      <c r="AAF2" s="103"/>
      <c r="AAG2" s="103"/>
      <c r="AAH2" s="103"/>
      <c r="AAI2" s="103"/>
      <c r="AAJ2" s="103"/>
      <c r="AAK2" s="103"/>
      <c r="AAL2" s="103"/>
      <c r="AAM2" s="103"/>
      <c r="AAN2" s="103">
        <v>2039</v>
      </c>
      <c r="AAO2" s="103"/>
      <c r="AAP2" s="103"/>
      <c r="AAQ2" s="103"/>
      <c r="AAR2" s="103"/>
      <c r="AAS2" s="103"/>
      <c r="AAT2" s="103"/>
      <c r="AAU2" s="103"/>
      <c r="AAV2" s="103"/>
      <c r="AAW2" s="103"/>
      <c r="AAX2" s="103"/>
      <c r="AAY2" s="103"/>
      <c r="AAZ2" s="103">
        <v>2040</v>
      </c>
      <c r="ABA2" s="103"/>
      <c r="ABB2" s="103"/>
      <c r="ABC2" s="103"/>
      <c r="ABD2" s="103"/>
      <c r="ABE2" s="103"/>
      <c r="ABF2" s="103"/>
      <c r="ABG2" s="103"/>
      <c r="ABH2" s="103"/>
      <c r="ABI2" s="103"/>
      <c r="ABJ2" s="103"/>
      <c r="ABK2" s="103"/>
      <c r="ABL2" s="103">
        <v>2041</v>
      </c>
      <c r="ABM2" s="103"/>
      <c r="ABN2" s="103"/>
      <c r="ABO2" s="103"/>
      <c r="ABP2" s="103"/>
      <c r="ABQ2" s="103"/>
      <c r="ABR2" s="103"/>
      <c r="ABS2" s="103"/>
      <c r="ABT2" s="103"/>
      <c r="ABU2" s="103"/>
      <c r="ABV2" s="103"/>
      <c r="ABW2" s="103"/>
      <c r="ABX2" s="103">
        <v>2042</v>
      </c>
      <c r="ABY2" s="103"/>
      <c r="ABZ2" s="103"/>
      <c r="ACA2" s="103"/>
      <c r="ACB2" s="103"/>
      <c r="ACC2" s="103"/>
      <c r="ACD2" s="103"/>
      <c r="ACE2" s="103"/>
      <c r="ACF2" s="103"/>
      <c r="ACG2" s="103"/>
      <c r="ACH2" s="103"/>
      <c r="ACI2" s="103"/>
      <c r="ACJ2" s="103">
        <v>2043</v>
      </c>
      <c r="ACK2" s="103"/>
      <c r="ACL2" s="103"/>
      <c r="ACM2" s="103"/>
      <c r="ACN2" s="103"/>
      <c r="ACO2" s="103"/>
      <c r="ACP2" s="103"/>
      <c r="ACQ2" s="103"/>
      <c r="ACR2" s="103"/>
      <c r="ACS2" s="103"/>
      <c r="ACT2" s="103"/>
      <c r="ACU2" s="103"/>
      <c r="ACV2" s="103">
        <v>2044</v>
      </c>
      <c r="ACW2" s="103"/>
      <c r="ACX2" s="103"/>
      <c r="ACY2" s="103"/>
      <c r="ACZ2" s="103"/>
      <c r="ADA2" s="103"/>
      <c r="ADB2" s="103"/>
      <c r="ADC2" s="103"/>
      <c r="ADD2" s="103"/>
      <c r="ADE2" s="103"/>
      <c r="ADF2" s="103"/>
      <c r="ADG2" s="103"/>
      <c r="ADH2" s="103"/>
      <c r="ADI2" s="103"/>
      <c r="ADJ2" s="103"/>
      <c r="ADK2" s="103"/>
      <c r="ADL2" s="103"/>
      <c r="ADM2" s="103"/>
      <c r="ADN2" s="103"/>
      <c r="ADO2" s="103"/>
      <c r="ADP2" s="103"/>
      <c r="ADQ2" s="103"/>
      <c r="ADR2" s="103"/>
    </row>
    <row r="3" spans="3:798" x14ac:dyDescent="0.3"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  <c r="L3" t="s">
        <v>41</v>
      </c>
      <c r="M3" t="s">
        <v>42</v>
      </c>
      <c r="N3" t="s">
        <v>43</v>
      </c>
      <c r="O3" t="s">
        <v>44</v>
      </c>
      <c r="P3" t="s">
        <v>33</v>
      </c>
      <c r="Q3" t="s">
        <v>34</v>
      </c>
      <c r="R3" t="s">
        <v>35</v>
      </c>
      <c r="S3" t="s">
        <v>36</v>
      </c>
      <c r="T3" t="s">
        <v>37</v>
      </c>
      <c r="U3" t="s">
        <v>38</v>
      </c>
      <c r="V3" t="s">
        <v>39</v>
      </c>
      <c r="W3" t="s">
        <v>40</v>
      </c>
      <c r="X3" t="s">
        <v>41</v>
      </c>
      <c r="Y3" t="s">
        <v>42</v>
      </c>
      <c r="Z3" t="s">
        <v>43</v>
      </c>
      <c r="AA3" t="s">
        <v>44</v>
      </c>
      <c r="AB3" t="s">
        <v>33</v>
      </c>
      <c r="AC3" t="s">
        <v>34</v>
      </c>
      <c r="AD3" t="s">
        <v>35</v>
      </c>
      <c r="AE3" t="s">
        <v>36</v>
      </c>
      <c r="AF3" t="s">
        <v>37</v>
      </c>
      <c r="AG3" t="s">
        <v>38</v>
      </c>
      <c r="AH3" t="s">
        <v>39</v>
      </c>
      <c r="AI3" t="s">
        <v>40</v>
      </c>
      <c r="AJ3" t="s">
        <v>41</v>
      </c>
      <c r="AK3" t="s">
        <v>42</v>
      </c>
      <c r="AL3" t="s">
        <v>43</v>
      </c>
      <c r="AM3" t="s">
        <v>44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33</v>
      </c>
      <c r="BA3" t="s">
        <v>34</v>
      </c>
      <c r="BB3" t="s">
        <v>35</v>
      </c>
      <c r="BC3" t="s">
        <v>36</v>
      </c>
      <c r="BD3" t="s">
        <v>37</v>
      </c>
      <c r="BE3" t="s">
        <v>38</v>
      </c>
      <c r="BF3" t="s">
        <v>39</v>
      </c>
      <c r="BG3" t="s">
        <v>40</v>
      </c>
      <c r="BH3" t="s">
        <v>41</v>
      </c>
      <c r="BI3" t="s">
        <v>42</v>
      </c>
      <c r="BJ3" t="s">
        <v>43</v>
      </c>
      <c r="BK3" t="s">
        <v>44</v>
      </c>
      <c r="BL3" t="s">
        <v>33</v>
      </c>
      <c r="BM3" t="s">
        <v>34</v>
      </c>
      <c r="BN3" t="s">
        <v>35</v>
      </c>
      <c r="BO3" t="s">
        <v>36</v>
      </c>
      <c r="BP3" t="s">
        <v>37</v>
      </c>
      <c r="BQ3" t="s">
        <v>38</v>
      </c>
      <c r="BR3" t="s">
        <v>39</v>
      </c>
      <c r="BS3" t="s">
        <v>40</v>
      </c>
      <c r="BT3" t="s">
        <v>41</v>
      </c>
      <c r="BU3" t="s">
        <v>42</v>
      </c>
      <c r="BV3" t="s">
        <v>43</v>
      </c>
      <c r="BW3" t="s">
        <v>44</v>
      </c>
      <c r="BX3" t="s">
        <v>33</v>
      </c>
      <c r="BY3" t="s">
        <v>34</v>
      </c>
      <c r="BZ3" t="s">
        <v>35</v>
      </c>
      <c r="CA3" t="s">
        <v>36</v>
      </c>
      <c r="CB3" t="s">
        <v>37</v>
      </c>
      <c r="CC3" t="s">
        <v>38</v>
      </c>
      <c r="CD3" t="s">
        <v>39</v>
      </c>
      <c r="CE3" t="s">
        <v>40</v>
      </c>
      <c r="CF3" t="s">
        <v>41</v>
      </c>
      <c r="CG3" t="s">
        <v>42</v>
      </c>
      <c r="CH3" t="s">
        <v>43</v>
      </c>
      <c r="CI3" t="s">
        <v>44</v>
      </c>
      <c r="CJ3" t="s">
        <v>33</v>
      </c>
      <c r="CK3" t="s">
        <v>34</v>
      </c>
      <c r="CL3" t="s">
        <v>35</v>
      </c>
      <c r="CM3" t="s">
        <v>36</v>
      </c>
      <c r="CN3" t="s">
        <v>37</v>
      </c>
      <c r="CO3" t="s">
        <v>38</v>
      </c>
      <c r="CP3" t="s">
        <v>39</v>
      </c>
      <c r="CQ3" t="s">
        <v>40</v>
      </c>
      <c r="CR3" t="s">
        <v>41</v>
      </c>
      <c r="CS3" t="s">
        <v>42</v>
      </c>
      <c r="CT3" t="s">
        <v>43</v>
      </c>
      <c r="CU3" t="s">
        <v>44</v>
      </c>
      <c r="CV3" t="s">
        <v>33</v>
      </c>
      <c r="CW3" t="s">
        <v>34</v>
      </c>
      <c r="CX3" t="s">
        <v>35</v>
      </c>
      <c r="CY3" t="s">
        <v>36</v>
      </c>
      <c r="CZ3" t="s">
        <v>37</v>
      </c>
      <c r="DA3" t="s">
        <v>38</v>
      </c>
      <c r="DB3" t="s">
        <v>39</v>
      </c>
      <c r="DC3" t="s">
        <v>40</v>
      </c>
      <c r="DD3" t="s">
        <v>41</v>
      </c>
      <c r="DE3" t="s">
        <v>42</v>
      </c>
      <c r="DF3" t="s">
        <v>43</v>
      </c>
      <c r="DG3" t="s">
        <v>44</v>
      </c>
      <c r="DH3" t="s">
        <v>33</v>
      </c>
      <c r="DI3" t="s">
        <v>34</v>
      </c>
      <c r="DJ3" t="s">
        <v>35</v>
      </c>
      <c r="DK3" t="s">
        <v>36</v>
      </c>
      <c r="DL3" t="s">
        <v>37</v>
      </c>
      <c r="DM3" t="s">
        <v>38</v>
      </c>
      <c r="DN3" t="s">
        <v>39</v>
      </c>
      <c r="DO3" t="s">
        <v>40</v>
      </c>
      <c r="DP3" t="s">
        <v>41</v>
      </c>
      <c r="DQ3" t="s">
        <v>42</v>
      </c>
      <c r="DR3" t="s">
        <v>43</v>
      </c>
      <c r="DS3" t="s">
        <v>44</v>
      </c>
      <c r="DT3" t="s">
        <v>33</v>
      </c>
      <c r="DU3" t="s">
        <v>34</v>
      </c>
      <c r="DV3" t="s">
        <v>35</v>
      </c>
      <c r="DW3" t="s">
        <v>36</v>
      </c>
      <c r="DX3" t="s">
        <v>37</v>
      </c>
      <c r="DY3" t="s">
        <v>38</v>
      </c>
      <c r="DZ3" t="s">
        <v>39</v>
      </c>
      <c r="EA3" t="s">
        <v>40</v>
      </c>
      <c r="EB3" t="s">
        <v>41</v>
      </c>
      <c r="EC3" t="s">
        <v>42</v>
      </c>
      <c r="ED3" t="s">
        <v>43</v>
      </c>
      <c r="EE3" t="s">
        <v>44</v>
      </c>
      <c r="EF3" t="s">
        <v>33</v>
      </c>
      <c r="EG3" t="s">
        <v>34</v>
      </c>
      <c r="EH3" t="s">
        <v>35</v>
      </c>
      <c r="EI3" t="s">
        <v>36</v>
      </c>
      <c r="EJ3" t="s">
        <v>37</v>
      </c>
      <c r="EK3" t="s">
        <v>38</v>
      </c>
      <c r="EL3" t="s">
        <v>39</v>
      </c>
      <c r="EM3" t="s">
        <v>40</v>
      </c>
      <c r="EN3" t="s">
        <v>41</v>
      </c>
      <c r="EO3" t="s">
        <v>42</v>
      </c>
      <c r="EP3" t="s">
        <v>43</v>
      </c>
      <c r="EQ3" t="s">
        <v>44</v>
      </c>
      <c r="ER3" t="s">
        <v>33</v>
      </c>
      <c r="ES3" t="s">
        <v>34</v>
      </c>
      <c r="ET3" t="s">
        <v>35</v>
      </c>
      <c r="EU3" t="s">
        <v>36</v>
      </c>
      <c r="EV3" t="s">
        <v>37</v>
      </c>
      <c r="EW3" t="s">
        <v>38</v>
      </c>
      <c r="EX3" t="s">
        <v>39</v>
      </c>
      <c r="EY3" t="s">
        <v>40</v>
      </c>
      <c r="EZ3" t="s">
        <v>41</v>
      </c>
      <c r="FA3" t="s">
        <v>42</v>
      </c>
      <c r="FB3" t="s">
        <v>43</v>
      </c>
      <c r="FC3" t="s">
        <v>44</v>
      </c>
      <c r="FD3" t="s">
        <v>33</v>
      </c>
      <c r="FE3" t="s">
        <v>34</v>
      </c>
      <c r="FF3" t="s">
        <v>35</v>
      </c>
      <c r="FG3" t="s">
        <v>36</v>
      </c>
      <c r="FH3" t="s">
        <v>37</v>
      </c>
      <c r="FI3" t="s">
        <v>38</v>
      </c>
      <c r="FJ3" t="s">
        <v>39</v>
      </c>
      <c r="FK3" t="s">
        <v>40</v>
      </c>
      <c r="FL3" t="s">
        <v>41</v>
      </c>
      <c r="FM3" t="s">
        <v>42</v>
      </c>
      <c r="FN3" t="s">
        <v>43</v>
      </c>
      <c r="FO3" t="s">
        <v>44</v>
      </c>
      <c r="FP3" t="s">
        <v>33</v>
      </c>
      <c r="FQ3" t="s">
        <v>34</v>
      </c>
      <c r="FR3" t="s">
        <v>35</v>
      </c>
      <c r="FS3" t="s">
        <v>36</v>
      </c>
      <c r="FT3" t="s">
        <v>37</v>
      </c>
      <c r="FU3" t="s">
        <v>38</v>
      </c>
      <c r="FV3" t="s">
        <v>39</v>
      </c>
      <c r="FW3" t="s">
        <v>40</v>
      </c>
      <c r="FX3" t="s">
        <v>41</v>
      </c>
      <c r="FY3" t="s">
        <v>42</v>
      </c>
      <c r="FZ3" t="s">
        <v>43</v>
      </c>
      <c r="GA3" t="s">
        <v>44</v>
      </c>
      <c r="GB3" t="s">
        <v>33</v>
      </c>
      <c r="GC3" t="s">
        <v>34</v>
      </c>
      <c r="GD3" t="s">
        <v>35</v>
      </c>
      <c r="GE3" t="s">
        <v>36</v>
      </c>
      <c r="GF3" t="s">
        <v>37</v>
      </c>
      <c r="GG3" t="s">
        <v>38</v>
      </c>
      <c r="GH3" t="s">
        <v>39</v>
      </c>
      <c r="GI3" t="s">
        <v>40</v>
      </c>
      <c r="GJ3" t="s">
        <v>41</v>
      </c>
      <c r="GK3" t="s">
        <v>42</v>
      </c>
      <c r="GL3" t="s">
        <v>43</v>
      </c>
      <c r="GM3" t="s">
        <v>44</v>
      </c>
      <c r="GN3" t="s">
        <v>33</v>
      </c>
      <c r="GO3" t="s">
        <v>34</v>
      </c>
      <c r="GP3" t="s">
        <v>35</v>
      </c>
      <c r="GQ3" t="s">
        <v>36</v>
      </c>
      <c r="GR3" t="s">
        <v>37</v>
      </c>
      <c r="GS3" t="s">
        <v>38</v>
      </c>
      <c r="GT3" t="s">
        <v>39</v>
      </c>
      <c r="GU3" t="s">
        <v>40</v>
      </c>
      <c r="GV3" t="s">
        <v>41</v>
      </c>
      <c r="GW3" t="s">
        <v>42</v>
      </c>
      <c r="GX3" t="s">
        <v>43</v>
      </c>
      <c r="GY3" t="s">
        <v>44</v>
      </c>
      <c r="GZ3" t="s">
        <v>33</v>
      </c>
      <c r="HA3" t="s">
        <v>34</v>
      </c>
      <c r="HB3" t="s">
        <v>35</v>
      </c>
      <c r="HC3" t="s">
        <v>36</v>
      </c>
      <c r="HD3" t="s">
        <v>37</v>
      </c>
      <c r="HE3" t="s">
        <v>38</v>
      </c>
      <c r="HF3" t="s">
        <v>39</v>
      </c>
      <c r="HG3" t="s">
        <v>40</v>
      </c>
      <c r="HH3" t="s">
        <v>41</v>
      </c>
      <c r="HI3" t="s">
        <v>42</v>
      </c>
      <c r="HJ3" t="s">
        <v>43</v>
      </c>
      <c r="HK3" t="s">
        <v>44</v>
      </c>
      <c r="HL3" t="s">
        <v>33</v>
      </c>
      <c r="HM3" t="s">
        <v>34</v>
      </c>
      <c r="HN3" t="s">
        <v>35</v>
      </c>
      <c r="HO3" t="s">
        <v>36</v>
      </c>
      <c r="HP3" t="s">
        <v>37</v>
      </c>
      <c r="HQ3" t="s">
        <v>38</v>
      </c>
      <c r="HR3" t="s">
        <v>39</v>
      </c>
      <c r="HS3" t="s">
        <v>40</v>
      </c>
      <c r="HT3" t="s">
        <v>41</v>
      </c>
      <c r="HU3" t="s">
        <v>42</v>
      </c>
      <c r="HV3" t="s">
        <v>43</v>
      </c>
      <c r="HW3" t="s">
        <v>44</v>
      </c>
      <c r="HX3" t="s">
        <v>33</v>
      </c>
      <c r="HY3" t="s">
        <v>34</v>
      </c>
      <c r="HZ3" t="s">
        <v>35</v>
      </c>
      <c r="IA3" t="s">
        <v>36</v>
      </c>
      <c r="IB3" t="s">
        <v>37</v>
      </c>
      <c r="IC3" t="s">
        <v>38</v>
      </c>
      <c r="ID3" t="s">
        <v>39</v>
      </c>
      <c r="IE3" t="s">
        <v>40</v>
      </c>
      <c r="IF3" t="s">
        <v>41</v>
      </c>
      <c r="IG3" t="s">
        <v>42</v>
      </c>
      <c r="IH3" t="s">
        <v>43</v>
      </c>
      <c r="II3" t="s">
        <v>44</v>
      </c>
      <c r="IJ3" t="s">
        <v>33</v>
      </c>
      <c r="IK3" t="s">
        <v>34</v>
      </c>
      <c r="IL3" t="s">
        <v>35</v>
      </c>
      <c r="IM3" t="s">
        <v>36</v>
      </c>
      <c r="IN3" t="s">
        <v>37</v>
      </c>
      <c r="IO3" t="s">
        <v>38</v>
      </c>
      <c r="IP3" t="s">
        <v>39</v>
      </c>
      <c r="IQ3" t="s">
        <v>40</v>
      </c>
      <c r="IR3" t="s">
        <v>41</v>
      </c>
      <c r="IS3" t="s">
        <v>42</v>
      </c>
      <c r="IT3" t="s">
        <v>43</v>
      </c>
      <c r="IU3" t="s">
        <v>44</v>
      </c>
      <c r="IV3" t="s">
        <v>33</v>
      </c>
      <c r="IW3" t="s">
        <v>34</v>
      </c>
      <c r="IX3" t="s">
        <v>35</v>
      </c>
      <c r="IY3" t="s">
        <v>36</v>
      </c>
      <c r="IZ3" t="s">
        <v>37</v>
      </c>
      <c r="JA3" t="s">
        <v>38</v>
      </c>
      <c r="JB3" t="s">
        <v>39</v>
      </c>
      <c r="JC3" t="s">
        <v>40</v>
      </c>
      <c r="JD3" t="s">
        <v>41</v>
      </c>
      <c r="JE3" t="s">
        <v>42</v>
      </c>
      <c r="JF3" t="s">
        <v>43</v>
      </c>
      <c r="JG3" t="s">
        <v>44</v>
      </c>
      <c r="JH3" t="s">
        <v>33</v>
      </c>
      <c r="JI3" t="s">
        <v>34</v>
      </c>
      <c r="JJ3" t="s">
        <v>35</v>
      </c>
      <c r="JK3" t="s">
        <v>36</v>
      </c>
      <c r="JL3" t="s">
        <v>37</v>
      </c>
      <c r="JM3" t="s">
        <v>38</v>
      </c>
      <c r="JN3" t="s">
        <v>39</v>
      </c>
      <c r="JO3" t="s">
        <v>40</v>
      </c>
      <c r="JP3" t="s">
        <v>41</v>
      </c>
      <c r="JQ3" t="s">
        <v>42</v>
      </c>
      <c r="JR3" t="s">
        <v>43</v>
      </c>
      <c r="JS3" t="s">
        <v>44</v>
      </c>
      <c r="JT3" t="s">
        <v>33</v>
      </c>
      <c r="JU3" t="s">
        <v>34</v>
      </c>
      <c r="JV3" t="s">
        <v>35</v>
      </c>
      <c r="JW3" t="s">
        <v>36</v>
      </c>
      <c r="JX3" t="s">
        <v>37</v>
      </c>
      <c r="JY3" t="s">
        <v>38</v>
      </c>
      <c r="JZ3" t="s">
        <v>39</v>
      </c>
      <c r="KA3" t="s">
        <v>40</v>
      </c>
      <c r="KB3" t="s">
        <v>41</v>
      </c>
      <c r="KC3" t="s">
        <v>42</v>
      </c>
      <c r="KD3" t="s">
        <v>43</v>
      </c>
      <c r="KE3" t="s">
        <v>44</v>
      </c>
      <c r="KF3" t="s">
        <v>33</v>
      </c>
      <c r="KG3" t="s">
        <v>34</v>
      </c>
      <c r="KH3" t="s">
        <v>35</v>
      </c>
      <c r="KI3" t="s">
        <v>36</v>
      </c>
      <c r="KJ3" t="s">
        <v>37</v>
      </c>
      <c r="KK3" t="s">
        <v>38</v>
      </c>
      <c r="KL3" t="s">
        <v>39</v>
      </c>
      <c r="KM3" t="s">
        <v>40</v>
      </c>
      <c r="KN3" t="s">
        <v>41</v>
      </c>
      <c r="KO3" t="s">
        <v>42</v>
      </c>
      <c r="KP3" t="s">
        <v>43</v>
      </c>
      <c r="KQ3" t="s">
        <v>44</v>
      </c>
      <c r="KR3" t="s">
        <v>33</v>
      </c>
      <c r="KS3" t="s">
        <v>34</v>
      </c>
      <c r="KT3" t="s">
        <v>35</v>
      </c>
      <c r="KU3" t="s">
        <v>36</v>
      </c>
      <c r="KV3" t="s">
        <v>37</v>
      </c>
      <c r="KW3" t="s">
        <v>38</v>
      </c>
      <c r="KX3" t="s">
        <v>39</v>
      </c>
      <c r="KY3" t="s">
        <v>40</v>
      </c>
      <c r="KZ3" t="s">
        <v>41</v>
      </c>
      <c r="LA3" t="s">
        <v>42</v>
      </c>
      <c r="LB3" t="s">
        <v>43</v>
      </c>
      <c r="LC3" t="s">
        <v>44</v>
      </c>
      <c r="LD3" t="s">
        <v>33</v>
      </c>
      <c r="LE3" t="s">
        <v>34</v>
      </c>
      <c r="LF3" t="s">
        <v>35</v>
      </c>
      <c r="LG3" t="s">
        <v>36</v>
      </c>
      <c r="LH3" t="s">
        <v>37</v>
      </c>
      <c r="LI3" t="s">
        <v>38</v>
      </c>
      <c r="LJ3" t="s">
        <v>39</v>
      </c>
      <c r="LK3" t="s">
        <v>40</v>
      </c>
      <c r="LL3" t="s">
        <v>41</v>
      </c>
      <c r="LM3" t="s">
        <v>42</v>
      </c>
      <c r="LN3" t="s">
        <v>43</v>
      </c>
      <c r="LO3" t="s">
        <v>44</v>
      </c>
      <c r="LP3" t="s">
        <v>33</v>
      </c>
      <c r="LQ3" t="s">
        <v>34</v>
      </c>
      <c r="LR3" t="s">
        <v>35</v>
      </c>
      <c r="LS3" t="s">
        <v>36</v>
      </c>
      <c r="LT3" t="s">
        <v>37</v>
      </c>
      <c r="LU3" t="s">
        <v>38</v>
      </c>
      <c r="LV3" t="s">
        <v>39</v>
      </c>
      <c r="LW3" t="s">
        <v>40</v>
      </c>
      <c r="LX3" t="s">
        <v>41</v>
      </c>
      <c r="LY3" t="s">
        <v>42</v>
      </c>
      <c r="LZ3" t="s">
        <v>43</v>
      </c>
      <c r="MA3" t="s">
        <v>44</v>
      </c>
      <c r="MB3" t="s">
        <v>33</v>
      </c>
      <c r="MC3" t="s">
        <v>34</v>
      </c>
      <c r="MD3" t="s">
        <v>35</v>
      </c>
      <c r="ME3" t="s">
        <v>36</v>
      </c>
      <c r="MF3" t="s">
        <v>37</v>
      </c>
      <c r="MG3" t="s">
        <v>38</v>
      </c>
      <c r="MH3" t="s">
        <v>39</v>
      </c>
      <c r="MI3" t="s">
        <v>40</v>
      </c>
      <c r="MJ3" t="s">
        <v>41</v>
      </c>
      <c r="MK3" t="s">
        <v>42</v>
      </c>
      <c r="ML3" t="s">
        <v>43</v>
      </c>
      <c r="MM3" t="s">
        <v>44</v>
      </c>
      <c r="MN3" t="s">
        <v>33</v>
      </c>
      <c r="MO3" t="s">
        <v>34</v>
      </c>
      <c r="MP3" t="s">
        <v>35</v>
      </c>
      <c r="MQ3" t="s">
        <v>36</v>
      </c>
      <c r="MR3" t="s">
        <v>37</v>
      </c>
      <c r="MS3" t="s">
        <v>38</v>
      </c>
      <c r="MT3" t="s">
        <v>39</v>
      </c>
      <c r="MU3" t="s">
        <v>40</v>
      </c>
      <c r="MV3" t="s">
        <v>41</v>
      </c>
      <c r="MW3" t="s">
        <v>42</v>
      </c>
      <c r="MX3" t="s">
        <v>43</v>
      </c>
      <c r="MY3" t="s">
        <v>44</v>
      </c>
      <c r="MZ3" t="s">
        <v>33</v>
      </c>
      <c r="NA3" t="s">
        <v>34</v>
      </c>
      <c r="NB3" t="s">
        <v>35</v>
      </c>
      <c r="NC3" t="s">
        <v>36</v>
      </c>
      <c r="ND3" t="s">
        <v>37</v>
      </c>
      <c r="NE3" t="s">
        <v>38</v>
      </c>
      <c r="NF3" t="s">
        <v>39</v>
      </c>
      <c r="NG3" t="s">
        <v>40</v>
      </c>
      <c r="NH3" t="s">
        <v>41</v>
      </c>
      <c r="NI3" t="s">
        <v>42</v>
      </c>
      <c r="NJ3" t="s">
        <v>43</v>
      </c>
      <c r="NK3" t="s">
        <v>44</v>
      </c>
      <c r="NL3" t="s">
        <v>33</v>
      </c>
      <c r="NM3" t="s">
        <v>34</v>
      </c>
      <c r="NN3" t="s">
        <v>35</v>
      </c>
      <c r="NO3" t="s">
        <v>36</v>
      </c>
      <c r="NP3" t="s">
        <v>37</v>
      </c>
      <c r="NQ3" t="s">
        <v>38</v>
      </c>
      <c r="NR3" t="s">
        <v>39</v>
      </c>
      <c r="NS3" t="s">
        <v>40</v>
      </c>
      <c r="NT3" t="s">
        <v>41</v>
      </c>
      <c r="NU3" t="s">
        <v>42</v>
      </c>
      <c r="NV3" t="s">
        <v>43</v>
      </c>
      <c r="NW3" t="s">
        <v>44</v>
      </c>
      <c r="NX3" t="s">
        <v>33</v>
      </c>
      <c r="NY3" t="s">
        <v>34</v>
      </c>
      <c r="NZ3" t="s">
        <v>35</v>
      </c>
      <c r="OA3" t="s">
        <v>36</v>
      </c>
      <c r="OB3" t="s">
        <v>37</v>
      </c>
      <c r="OC3" t="s">
        <v>38</v>
      </c>
      <c r="OD3" t="s">
        <v>39</v>
      </c>
      <c r="OE3" t="s">
        <v>40</v>
      </c>
      <c r="OF3" t="s">
        <v>41</v>
      </c>
      <c r="OG3" t="s">
        <v>42</v>
      </c>
      <c r="OH3" t="s">
        <v>43</v>
      </c>
      <c r="OI3" t="s">
        <v>44</v>
      </c>
      <c r="OJ3" t="s">
        <v>33</v>
      </c>
      <c r="OK3" t="s">
        <v>34</v>
      </c>
      <c r="OL3" t="s">
        <v>35</v>
      </c>
      <c r="OM3" t="s">
        <v>36</v>
      </c>
      <c r="ON3" t="s">
        <v>37</v>
      </c>
      <c r="OO3" t="s">
        <v>38</v>
      </c>
      <c r="OP3" t="s">
        <v>39</v>
      </c>
      <c r="OQ3" t="s">
        <v>40</v>
      </c>
      <c r="OR3" t="s">
        <v>41</v>
      </c>
      <c r="OS3" t="s">
        <v>42</v>
      </c>
      <c r="OT3" t="s">
        <v>43</v>
      </c>
      <c r="OU3" t="s">
        <v>44</v>
      </c>
      <c r="OV3" t="s">
        <v>33</v>
      </c>
      <c r="OW3" t="s">
        <v>34</v>
      </c>
      <c r="OX3" t="s">
        <v>35</v>
      </c>
      <c r="OY3" t="s">
        <v>36</v>
      </c>
      <c r="OZ3" t="s">
        <v>37</v>
      </c>
      <c r="PA3" t="s">
        <v>38</v>
      </c>
      <c r="PB3" t="s">
        <v>39</v>
      </c>
      <c r="PC3" t="s">
        <v>40</v>
      </c>
      <c r="PD3" t="s">
        <v>41</v>
      </c>
      <c r="PE3" t="s">
        <v>42</v>
      </c>
      <c r="PF3" t="s">
        <v>43</v>
      </c>
      <c r="PG3" t="s">
        <v>44</v>
      </c>
      <c r="PH3" t="s">
        <v>33</v>
      </c>
      <c r="PI3" t="s">
        <v>34</v>
      </c>
      <c r="PJ3" t="s">
        <v>35</v>
      </c>
      <c r="PK3" t="s">
        <v>36</v>
      </c>
      <c r="PL3" t="s">
        <v>37</v>
      </c>
      <c r="PM3" t="s">
        <v>38</v>
      </c>
      <c r="PN3" t="s">
        <v>39</v>
      </c>
      <c r="PO3" t="s">
        <v>40</v>
      </c>
      <c r="PP3" t="s">
        <v>41</v>
      </c>
      <c r="PQ3" t="s">
        <v>42</v>
      </c>
      <c r="PR3" t="s">
        <v>43</v>
      </c>
      <c r="PS3" t="s">
        <v>44</v>
      </c>
      <c r="PT3" t="s">
        <v>33</v>
      </c>
      <c r="PU3" t="s">
        <v>34</v>
      </c>
      <c r="PV3" t="s">
        <v>35</v>
      </c>
      <c r="PW3" t="s">
        <v>36</v>
      </c>
      <c r="PX3" t="s">
        <v>37</v>
      </c>
      <c r="PY3" t="s">
        <v>38</v>
      </c>
      <c r="PZ3" t="s">
        <v>39</v>
      </c>
      <c r="QA3" t="s">
        <v>40</v>
      </c>
      <c r="QB3" t="s">
        <v>41</v>
      </c>
      <c r="QC3" t="s">
        <v>42</v>
      </c>
      <c r="QD3" t="s">
        <v>43</v>
      </c>
      <c r="QE3" t="s">
        <v>44</v>
      </c>
      <c r="QF3" t="s">
        <v>33</v>
      </c>
      <c r="QG3" t="s">
        <v>34</v>
      </c>
      <c r="QH3" t="s">
        <v>35</v>
      </c>
      <c r="QI3" t="s">
        <v>36</v>
      </c>
      <c r="QJ3" t="s">
        <v>37</v>
      </c>
      <c r="QK3" t="s">
        <v>38</v>
      </c>
      <c r="QL3" t="s">
        <v>39</v>
      </c>
      <c r="QM3" t="s">
        <v>40</v>
      </c>
      <c r="QN3" t="s">
        <v>41</v>
      </c>
      <c r="QO3" t="s">
        <v>42</v>
      </c>
      <c r="QP3" t="s">
        <v>43</v>
      </c>
      <c r="QQ3" t="s">
        <v>44</v>
      </c>
      <c r="QR3" t="s">
        <v>33</v>
      </c>
      <c r="QS3" t="s">
        <v>34</v>
      </c>
      <c r="QT3" t="s">
        <v>35</v>
      </c>
      <c r="QU3" t="s">
        <v>36</v>
      </c>
      <c r="QV3" t="s">
        <v>37</v>
      </c>
      <c r="QW3" t="s">
        <v>38</v>
      </c>
      <c r="QX3" t="s">
        <v>39</v>
      </c>
      <c r="QY3" t="s">
        <v>40</v>
      </c>
      <c r="QZ3" t="s">
        <v>41</v>
      </c>
      <c r="RA3" t="s">
        <v>42</v>
      </c>
      <c r="RB3" t="s">
        <v>43</v>
      </c>
      <c r="RC3" t="s">
        <v>44</v>
      </c>
      <c r="RD3" t="s">
        <v>33</v>
      </c>
      <c r="RE3" t="s">
        <v>34</v>
      </c>
      <c r="RF3" t="s">
        <v>35</v>
      </c>
      <c r="RG3" t="s">
        <v>36</v>
      </c>
      <c r="RH3" t="s">
        <v>37</v>
      </c>
      <c r="RI3" t="s">
        <v>38</v>
      </c>
      <c r="RJ3" t="s">
        <v>39</v>
      </c>
      <c r="RK3" t="s">
        <v>40</v>
      </c>
      <c r="RL3" t="s">
        <v>41</v>
      </c>
      <c r="RM3" t="s">
        <v>42</v>
      </c>
      <c r="RN3" t="s">
        <v>43</v>
      </c>
      <c r="RO3" t="s">
        <v>44</v>
      </c>
      <c r="RP3" t="s">
        <v>33</v>
      </c>
      <c r="RQ3" t="s">
        <v>34</v>
      </c>
      <c r="RR3" t="s">
        <v>35</v>
      </c>
      <c r="RS3" t="s">
        <v>36</v>
      </c>
      <c r="RT3" t="s">
        <v>37</v>
      </c>
      <c r="RU3" t="s">
        <v>38</v>
      </c>
      <c r="RV3" t="s">
        <v>39</v>
      </c>
      <c r="RW3" t="s">
        <v>40</v>
      </c>
      <c r="RX3" t="s">
        <v>41</v>
      </c>
      <c r="RY3" t="s">
        <v>42</v>
      </c>
      <c r="RZ3" t="s">
        <v>43</v>
      </c>
      <c r="SA3" t="s">
        <v>44</v>
      </c>
      <c r="SB3" t="s">
        <v>33</v>
      </c>
      <c r="SC3" t="s">
        <v>34</v>
      </c>
      <c r="SD3" t="s">
        <v>35</v>
      </c>
      <c r="SE3" t="s">
        <v>36</v>
      </c>
      <c r="SF3" t="s">
        <v>37</v>
      </c>
      <c r="SG3" t="s">
        <v>38</v>
      </c>
      <c r="SH3" t="s">
        <v>39</v>
      </c>
      <c r="SI3" t="s">
        <v>40</v>
      </c>
      <c r="SJ3" t="s">
        <v>41</v>
      </c>
      <c r="SK3" t="s">
        <v>42</v>
      </c>
      <c r="SL3" t="s">
        <v>43</v>
      </c>
      <c r="SM3" t="s">
        <v>44</v>
      </c>
      <c r="SN3" t="s">
        <v>33</v>
      </c>
      <c r="SO3" t="s">
        <v>34</v>
      </c>
      <c r="SP3" t="s">
        <v>35</v>
      </c>
      <c r="SQ3" t="s">
        <v>36</v>
      </c>
      <c r="SR3" t="s">
        <v>37</v>
      </c>
      <c r="SS3" t="s">
        <v>38</v>
      </c>
      <c r="ST3" t="s">
        <v>39</v>
      </c>
      <c r="SU3" t="s">
        <v>40</v>
      </c>
      <c r="SV3" t="s">
        <v>41</v>
      </c>
      <c r="SW3" t="s">
        <v>42</v>
      </c>
      <c r="SX3" t="s">
        <v>43</v>
      </c>
      <c r="SY3" t="s">
        <v>44</v>
      </c>
      <c r="SZ3" t="s">
        <v>33</v>
      </c>
      <c r="TA3" t="s">
        <v>34</v>
      </c>
      <c r="TB3" t="s">
        <v>35</v>
      </c>
      <c r="TC3" t="s">
        <v>36</v>
      </c>
      <c r="TD3" t="s">
        <v>37</v>
      </c>
      <c r="TE3" t="s">
        <v>38</v>
      </c>
      <c r="TF3" t="s">
        <v>39</v>
      </c>
      <c r="TG3" t="s">
        <v>40</v>
      </c>
      <c r="TH3" t="s">
        <v>41</v>
      </c>
      <c r="TI3" t="s">
        <v>42</v>
      </c>
      <c r="TJ3" t="s">
        <v>43</v>
      </c>
      <c r="TK3" t="s">
        <v>44</v>
      </c>
      <c r="TL3" t="s">
        <v>33</v>
      </c>
      <c r="TM3" t="s">
        <v>34</v>
      </c>
      <c r="TN3" t="s">
        <v>35</v>
      </c>
      <c r="TO3" t="s">
        <v>36</v>
      </c>
      <c r="TP3" t="s">
        <v>37</v>
      </c>
      <c r="TQ3" t="s">
        <v>38</v>
      </c>
      <c r="TR3" t="s">
        <v>39</v>
      </c>
      <c r="TS3" t="s">
        <v>40</v>
      </c>
      <c r="TT3" t="s">
        <v>41</v>
      </c>
      <c r="TU3" t="s">
        <v>42</v>
      </c>
      <c r="TV3" t="s">
        <v>43</v>
      </c>
      <c r="TW3" t="s">
        <v>44</v>
      </c>
      <c r="TX3" t="s">
        <v>33</v>
      </c>
      <c r="TY3" t="s">
        <v>34</v>
      </c>
      <c r="TZ3" t="s">
        <v>35</v>
      </c>
      <c r="UA3" t="s">
        <v>36</v>
      </c>
      <c r="UB3" t="s">
        <v>37</v>
      </c>
      <c r="UC3" t="s">
        <v>38</v>
      </c>
      <c r="UD3" t="s">
        <v>39</v>
      </c>
      <c r="UE3" t="s">
        <v>40</v>
      </c>
      <c r="UF3" t="s">
        <v>41</v>
      </c>
      <c r="UG3" t="s">
        <v>42</v>
      </c>
      <c r="UH3" t="s">
        <v>43</v>
      </c>
      <c r="UI3" t="s">
        <v>44</v>
      </c>
      <c r="UJ3" t="s">
        <v>33</v>
      </c>
      <c r="UK3" t="s">
        <v>34</v>
      </c>
      <c r="UL3" t="s">
        <v>35</v>
      </c>
      <c r="UM3" t="s">
        <v>36</v>
      </c>
      <c r="UN3" t="s">
        <v>37</v>
      </c>
      <c r="UO3" t="s">
        <v>38</v>
      </c>
      <c r="UP3" t="s">
        <v>39</v>
      </c>
      <c r="UQ3" t="s">
        <v>40</v>
      </c>
      <c r="UR3" t="s">
        <v>41</v>
      </c>
      <c r="US3" t="s">
        <v>42</v>
      </c>
      <c r="UT3" t="s">
        <v>43</v>
      </c>
      <c r="UU3" t="s">
        <v>44</v>
      </c>
      <c r="UV3" t="s">
        <v>33</v>
      </c>
      <c r="UW3" t="s">
        <v>34</v>
      </c>
      <c r="UX3" t="s">
        <v>35</v>
      </c>
      <c r="UY3" t="s">
        <v>36</v>
      </c>
      <c r="UZ3" t="s">
        <v>37</v>
      </c>
      <c r="VA3" t="s">
        <v>38</v>
      </c>
      <c r="VB3" t="s">
        <v>39</v>
      </c>
      <c r="VC3" t="s">
        <v>40</v>
      </c>
      <c r="VD3" t="s">
        <v>41</v>
      </c>
      <c r="VE3" t="s">
        <v>42</v>
      </c>
      <c r="VF3" t="s">
        <v>43</v>
      </c>
      <c r="VG3" t="s">
        <v>44</v>
      </c>
      <c r="VH3" t="s">
        <v>33</v>
      </c>
      <c r="VI3" t="s">
        <v>34</v>
      </c>
      <c r="VJ3" t="s">
        <v>35</v>
      </c>
      <c r="VK3" t="s">
        <v>36</v>
      </c>
      <c r="VL3" t="s">
        <v>37</v>
      </c>
      <c r="VM3" t="s">
        <v>38</v>
      </c>
      <c r="VN3" t="s">
        <v>39</v>
      </c>
      <c r="VO3" t="s">
        <v>40</v>
      </c>
      <c r="VP3" t="s">
        <v>41</v>
      </c>
      <c r="VQ3" t="s">
        <v>42</v>
      </c>
      <c r="VR3" t="s">
        <v>43</v>
      </c>
      <c r="VS3" t="s">
        <v>44</v>
      </c>
      <c r="VT3" t="s">
        <v>33</v>
      </c>
      <c r="VU3" t="s">
        <v>34</v>
      </c>
      <c r="VV3" t="s">
        <v>35</v>
      </c>
      <c r="VW3" t="s">
        <v>36</v>
      </c>
      <c r="VX3" t="s">
        <v>37</v>
      </c>
      <c r="VY3" t="s">
        <v>38</v>
      </c>
      <c r="VZ3" t="s">
        <v>39</v>
      </c>
      <c r="WA3" t="s">
        <v>40</v>
      </c>
      <c r="WB3" t="s">
        <v>41</v>
      </c>
      <c r="WC3" t="s">
        <v>42</v>
      </c>
      <c r="WD3" t="s">
        <v>43</v>
      </c>
      <c r="WE3" t="s">
        <v>44</v>
      </c>
      <c r="WF3" t="s">
        <v>33</v>
      </c>
      <c r="WG3" t="s">
        <v>34</v>
      </c>
      <c r="WH3" t="s">
        <v>35</v>
      </c>
      <c r="WI3" t="s">
        <v>36</v>
      </c>
      <c r="WJ3" t="s">
        <v>37</v>
      </c>
      <c r="WK3" t="s">
        <v>38</v>
      </c>
      <c r="WL3" t="s">
        <v>39</v>
      </c>
      <c r="WM3" t="s">
        <v>40</v>
      </c>
      <c r="WN3" t="s">
        <v>41</v>
      </c>
      <c r="WO3" t="s">
        <v>42</v>
      </c>
      <c r="WP3" t="s">
        <v>43</v>
      </c>
      <c r="WQ3" t="s">
        <v>44</v>
      </c>
      <c r="WR3" t="s">
        <v>33</v>
      </c>
      <c r="WS3" t="s">
        <v>34</v>
      </c>
      <c r="WT3" t="s">
        <v>35</v>
      </c>
      <c r="WU3" t="s">
        <v>36</v>
      </c>
      <c r="WV3" t="s">
        <v>37</v>
      </c>
      <c r="WW3" t="s">
        <v>38</v>
      </c>
      <c r="WX3" t="s">
        <v>39</v>
      </c>
      <c r="WY3" t="s">
        <v>40</v>
      </c>
      <c r="WZ3" t="s">
        <v>41</v>
      </c>
      <c r="XA3" t="s">
        <v>42</v>
      </c>
      <c r="XB3" t="s">
        <v>43</v>
      </c>
      <c r="XC3" t="s">
        <v>44</v>
      </c>
      <c r="XD3" t="s">
        <v>33</v>
      </c>
      <c r="XE3" t="s">
        <v>34</v>
      </c>
      <c r="XF3" t="s">
        <v>35</v>
      </c>
      <c r="XG3" t="s">
        <v>36</v>
      </c>
      <c r="XH3" t="s">
        <v>37</v>
      </c>
      <c r="XI3" t="s">
        <v>38</v>
      </c>
      <c r="XJ3" t="s">
        <v>39</v>
      </c>
      <c r="XK3" t="s">
        <v>40</v>
      </c>
      <c r="XL3" t="s">
        <v>41</v>
      </c>
      <c r="XM3" t="s">
        <v>42</v>
      </c>
      <c r="XN3" t="s">
        <v>43</v>
      </c>
      <c r="XO3" t="s">
        <v>44</v>
      </c>
      <c r="XP3" t="s">
        <v>33</v>
      </c>
      <c r="XQ3" t="s">
        <v>34</v>
      </c>
      <c r="XR3" t="s">
        <v>35</v>
      </c>
      <c r="XS3" t="s">
        <v>36</v>
      </c>
      <c r="XT3" t="s">
        <v>37</v>
      </c>
      <c r="XU3" t="s">
        <v>38</v>
      </c>
      <c r="XV3" t="s">
        <v>39</v>
      </c>
      <c r="XW3" t="s">
        <v>40</v>
      </c>
      <c r="XX3" t="s">
        <v>41</v>
      </c>
      <c r="XY3" t="s">
        <v>42</v>
      </c>
      <c r="XZ3" t="s">
        <v>43</v>
      </c>
      <c r="YA3" t="s">
        <v>44</v>
      </c>
      <c r="YB3" t="s">
        <v>33</v>
      </c>
      <c r="YC3" t="s">
        <v>34</v>
      </c>
      <c r="YD3" t="s">
        <v>35</v>
      </c>
      <c r="YE3" t="s">
        <v>36</v>
      </c>
      <c r="YF3" t="s">
        <v>37</v>
      </c>
      <c r="YG3" t="s">
        <v>38</v>
      </c>
      <c r="YH3" t="s">
        <v>39</v>
      </c>
      <c r="YI3" t="s">
        <v>40</v>
      </c>
      <c r="YJ3" t="s">
        <v>41</v>
      </c>
      <c r="YK3" t="s">
        <v>42</v>
      </c>
      <c r="YL3" t="s">
        <v>43</v>
      </c>
      <c r="YM3" t="s">
        <v>44</v>
      </c>
      <c r="YN3" t="s">
        <v>33</v>
      </c>
      <c r="YO3" t="s">
        <v>34</v>
      </c>
      <c r="YP3" t="s">
        <v>35</v>
      </c>
      <c r="YQ3" t="s">
        <v>36</v>
      </c>
      <c r="YR3" t="s">
        <v>37</v>
      </c>
      <c r="YS3" t="s">
        <v>38</v>
      </c>
      <c r="YT3" t="s">
        <v>39</v>
      </c>
      <c r="YU3" t="s">
        <v>40</v>
      </c>
      <c r="YV3" t="s">
        <v>41</v>
      </c>
      <c r="YW3" t="s">
        <v>42</v>
      </c>
      <c r="YX3" t="s">
        <v>43</v>
      </c>
      <c r="YY3" t="s">
        <v>44</v>
      </c>
      <c r="YZ3" t="s">
        <v>33</v>
      </c>
      <c r="ZA3" t="s">
        <v>34</v>
      </c>
      <c r="ZB3" t="s">
        <v>35</v>
      </c>
      <c r="ZC3" t="s">
        <v>36</v>
      </c>
      <c r="ZD3" t="s">
        <v>37</v>
      </c>
      <c r="ZE3" t="s">
        <v>38</v>
      </c>
      <c r="ZF3" t="s">
        <v>39</v>
      </c>
      <c r="ZG3" t="s">
        <v>40</v>
      </c>
      <c r="ZH3" t="s">
        <v>41</v>
      </c>
      <c r="ZI3" t="s">
        <v>42</v>
      </c>
      <c r="ZJ3" t="s">
        <v>43</v>
      </c>
      <c r="ZK3" t="s">
        <v>44</v>
      </c>
      <c r="ZL3" t="s">
        <v>33</v>
      </c>
      <c r="ZM3" t="s">
        <v>34</v>
      </c>
      <c r="ZN3" t="s">
        <v>35</v>
      </c>
      <c r="ZO3" t="s">
        <v>36</v>
      </c>
      <c r="ZP3" t="s">
        <v>37</v>
      </c>
      <c r="ZQ3" t="s">
        <v>38</v>
      </c>
      <c r="ZR3" t="s">
        <v>39</v>
      </c>
      <c r="ZS3" t="s">
        <v>40</v>
      </c>
      <c r="ZT3" t="s">
        <v>41</v>
      </c>
      <c r="ZU3" t="s">
        <v>42</v>
      </c>
      <c r="ZV3" t="s">
        <v>43</v>
      </c>
      <c r="ZW3" t="s">
        <v>44</v>
      </c>
      <c r="AAB3" t="s">
        <v>33</v>
      </c>
      <c r="AAC3" t="s">
        <v>34</v>
      </c>
      <c r="AAD3" t="s">
        <v>35</v>
      </c>
      <c r="AAE3" t="s">
        <v>36</v>
      </c>
      <c r="AAF3" t="s">
        <v>37</v>
      </c>
      <c r="AAG3" t="s">
        <v>38</v>
      </c>
      <c r="AAH3" t="s">
        <v>39</v>
      </c>
      <c r="AAI3" t="s">
        <v>40</v>
      </c>
      <c r="AAJ3" t="s">
        <v>41</v>
      </c>
      <c r="AAK3" t="s">
        <v>42</v>
      </c>
      <c r="AAL3" t="s">
        <v>43</v>
      </c>
      <c r="AAM3" t="s">
        <v>44</v>
      </c>
      <c r="AAN3" t="s">
        <v>33</v>
      </c>
      <c r="AAO3" t="s">
        <v>34</v>
      </c>
      <c r="AAP3" t="s">
        <v>35</v>
      </c>
      <c r="AAQ3" t="s">
        <v>36</v>
      </c>
      <c r="AAR3" t="s">
        <v>37</v>
      </c>
      <c r="AAS3" t="s">
        <v>38</v>
      </c>
      <c r="AAT3" t="s">
        <v>39</v>
      </c>
      <c r="AAU3" t="s">
        <v>40</v>
      </c>
      <c r="AAV3" t="s">
        <v>41</v>
      </c>
      <c r="AAW3" t="s">
        <v>42</v>
      </c>
      <c r="AAX3" t="s">
        <v>43</v>
      </c>
      <c r="AAY3" t="s">
        <v>44</v>
      </c>
      <c r="AAZ3" t="s">
        <v>33</v>
      </c>
      <c r="ABA3" t="s">
        <v>34</v>
      </c>
      <c r="ABB3" t="s">
        <v>35</v>
      </c>
      <c r="ABC3" t="s">
        <v>36</v>
      </c>
      <c r="ABD3" t="s">
        <v>37</v>
      </c>
      <c r="ABE3" t="s">
        <v>38</v>
      </c>
      <c r="ABF3" t="s">
        <v>39</v>
      </c>
      <c r="ABG3" t="s">
        <v>40</v>
      </c>
      <c r="ABH3" t="s">
        <v>41</v>
      </c>
      <c r="ABI3" t="s">
        <v>42</v>
      </c>
      <c r="ABJ3" t="s">
        <v>43</v>
      </c>
      <c r="ABK3" t="s">
        <v>44</v>
      </c>
      <c r="ABL3" t="s">
        <v>33</v>
      </c>
      <c r="ABM3" t="s">
        <v>34</v>
      </c>
      <c r="ABN3" t="s">
        <v>35</v>
      </c>
      <c r="ABO3" t="s">
        <v>36</v>
      </c>
      <c r="ABP3" t="s">
        <v>37</v>
      </c>
      <c r="ABQ3" t="s">
        <v>38</v>
      </c>
      <c r="ABR3" t="s">
        <v>39</v>
      </c>
      <c r="ABS3" t="s">
        <v>40</v>
      </c>
      <c r="ABT3" t="s">
        <v>41</v>
      </c>
      <c r="ABU3" t="s">
        <v>42</v>
      </c>
      <c r="ABV3" t="s">
        <v>43</v>
      </c>
      <c r="ABW3" t="s">
        <v>44</v>
      </c>
      <c r="ABX3" t="s">
        <v>33</v>
      </c>
      <c r="ABY3" t="s">
        <v>34</v>
      </c>
      <c r="ABZ3" t="s">
        <v>35</v>
      </c>
      <c r="ACA3" t="s">
        <v>36</v>
      </c>
      <c r="ACB3" t="s">
        <v>37</v>
      </c>
      <c r="ACC3" t="s">
        <v>38</v>
      </c>
      <c r="ACD3" t="s">
        <v>39</v>
      </c>
      <c r="ACE3" t="s">
        <v>40</v>
      </c>
      <c r="ACF3" t="s">
        <v>41</v>
      </c>
      <c r="ACG3" t="s">
        <v>42</v>
      </c>
      <c r="ACH3" t="s">
        <v>43</v>
      </c>
      <c r="ACI3" t="s">
        <v>44</v>
      </c>
      <c r="ACJ3" t="s">
        <v>33</v>
      </c>
      <c r="ACK3" t="s">
        <v>34</v>
      </c>
      <c r="ACL3" t="s">
        <v>35</v>
      </c>
      <c r="ACM3" t="s">
        <v>36</v>
      </c>
      <c r="ACN3" t="s">
        <v>37</v>
      </c>
      <c r="ACO3" t="s">
        <v>38</v>
      </c>
      <c r="ACP3" t="s">
        <v>39</v>
      </c>
      <c r="ACQ3" t="s">
        <v>40</v>
      </c>
      <c r="ACR3" t="s">
        <v>41</v>
      </c>
      <c r="ACS3" t="s">
        <v>42</v>
      </c>
      <c r="ACT3" t="s">
        <v>43</v>
      </c>
      <c r="ACU3" t="s">
        <v>44</v>
      </c>
      <c r="ACV3" t="s">
        <v>33</v>
      </c>
      <c r="ACW3" t="s">
        <v>34</v>
      </c>
      <c r="ACX3" t="s">
        <v>35</v>
      </c>
      <c r="ACY3" t="s">
        <v>36</v>
      </c>
      <c r="ACZ3" t="s">
        <v>37</v>
      </c>
      <c r="ADA3" t="s">
        <v>38</v>
      </c>
      <c r="ADB3" t="s">
        <v>39</v>
      </c>
      <c r="ADC3" t="s">
        <v>40</v>
      </c>
      <c r="ADD3" t="s">
        <v>41</v>
      </c>
      <c r="ADE3" t="s">
        <v>42</v>
      </c>
      <c r="ADF3" t="s">
        <v>43</v>
      </c>
      <c r="ADG3" t="s">
        <v>44</v>
      </c>
      <c r="ADH3" s="103"/>
      <c r="ADI3" s="103"/>
      <c r="ADJ3" s="103"/>
      <c r="ADK3" s="103"/>
      <c r="ADL3" s="103"/>
      <c r="ADM3" s="103"/>
      <c r="ADN3" s="103"/>
      <c r="ADO3" s="103"/>
      <c r="ADP3" s="103"/>
      <c r="ADQ3" s="103"/>
      <c r="ADR3" s="103"/>
    </row>
    <row r="4" spans="3:798" x14ac:dyDescent="0.3">
      <c r="C4" t="s">
        <v>103</v>
      </c>
      <c r="P4" s="40">
        <f t="shared" ref="P4:P7" si="0">O4*1.05</f>
        <v>0</v>
      </c>
      <c r="AA4" s="40"/>
      <c r="AB4" s="39">
        <f t="shared" ref="AB4:AB7" si="1">AA4*1.05</f>
        <v>0</v>
      </c>
      <c r="AN4" s="39">
        <f t="shared" ref="AN4:AN7" si="2">AM4*1.05</f>
        <v>0</v>
      </c>
      <c r="AZ4" s="39">
        <f t="shared" ref="AZ4:AZ7" si="3">AY4*1.05</f>
        <v>0</v>
      </c>
      <c r="BL4" s="39">
        <f>5495.1607924199/12</f>
        <v>457.93006603499163</v>
      </c>
      <c r="BM4" s="39">
        <f t="shared" ref="BM4:BW7" si="4">BL4</f>
        <v>457.93006603499163</v>
      </c>
      <c r="BN4" s="39">
        <f t="shared" si="4"/>
        <v>457.93006603499163</v>
      </c>
      <c r="BO4" s="39">
        <f t="shared" si="4"/>
        <v>457.93006603499163</v>
      </c>
      <c r="BP4" s="39">
        <f t="shared" si="4"/>
        <v>457.93006603499163</v>
      </c>
      <c r="BQ4" s="39">
        <f t="shared" si="4"/>
        <v>457.93006603499163</v>
      </c>
      <c r="BR4" s="39">
        <f t="shared" si="4"/>
        <v>457.93006603499163</v>
      </c>
      <c r="BS4" s="39">
        <f t="shared" si="4"/>
        <v>457.93006603499163</v>
      </c>
      <c r="BT4" s="39">
        <f t="shared" si="4"/>
        <v>457.93006603499163</v>
      </c>
      <c r="BU4" s="39">
        <f t="shared" si="4"/>
        <v>457.93006603499163</v>
      </c>
      <c r="BV4" s="39">
        <f t="shared" si="4"/>
        <v>457.93006603499163</v>
      </c>
      <c r="BW4" s="39">
        <f t="shared" si="4"/>
        <v>457.93006603499163</v>
      </c>
      <c r="BX4" s="39">
        <f t="shared" ref="BX4:CJ7" si="5">BW4*1.05</f>
        <v>480.82656933674122</v>
      </c>
      <c r="BY4" s="39">
        <f t="shared" ref="BY4:CG7" si="6">BX4</f>
        <v>480.82656933674122</v>
      </c>
      <c r="BZ4" s="39">
        <f t="shared" si="6"/>
        <v>480.82656933674122</v>
      </c>
      <c r="CA4" s="39">
        <f t="shared" si="6"/>
        <v>480.82656933674122</v>
      </c>
      <c r="CB4" s="39">
        <f t="shared" si="6"/>
        <v>480.82656933674122</v>
      </c>
      <c r="CC4" s="39">
        <f t="shared" si="6"/>
        <v>480.82656933674122</v>
      </c>
      <c r="CD4" s="39">
        <f t="shared" si="6"/>
        <v>480.82656933674122</v>
      </c>
      <c r="CE4" s="39">
        <f t="shared" si="6"/>
        <v>480.82656933674122</v>
      </c>
      <c r="CF4" s="39">
        <f t="shared" si="6"/>
        <v>480.82656933674122</v>
      </c>
      <c r="CG4" s="39">
        <f t="shared" si="6"/>
        <v>480.82656933674122</v>
      </c>
      <c r="CH4" s="39">
        <f t="shared" ref="CH4:CI4" si="7">CG4</f>
        <v>480.82656933674122</v>
      </c>
      <c r="CI4" s="39">
        <f t="shared" si="7"/>
        <v>480.82656933674122</v>
      </c>
      <c r="CJ4" s="39">
        <f t="shared" si="5"/>
        <v>504.86789780357827</v>
      </c>
      <c r="CK4" s="39">
        <f t="shared" ref="CK4:CU7" si="8">CJ4</f>
        <v>504.86789780357827</v>
      </c>
      <c r="CL4" s="39">
        <f t="shared" si="8"/>
        <v>504.86789780357827</v>
      </c>
      <c r="CM4" s="39">
        <f t="shared" si="8"/>
        <v>504.86789780357827</v>
      </c>
      <c r="CN4" s="39">
        <f t="shared" si="8"/>
        <v>504.86789780357827</v>
      </c>
      <c r="CO4" s="39">
        <f t="shared" si="8"/>
        <v>504.86789780357827</v>
      </c>
      <c r="CP4" s="39">
        <f t="shared" si="8"/>
        <v>504.86789780357827</v>
      </c>
      <c r="CQ4" s="39">
        <f t="shared" si="8"/>
        <v>504.86789780357827</v>
      </c>
      <c r="CR4" s="39">
        <f t="shared" si="8"/>
        <v>504.86789780357827</v>
      </c>
      <c r="CS4" s="39">
        <f t="shared" si="8"/>
        <v>504.86789780357827</v>
      </c>
      <c r="CT4" s="39">
        <f t="shared" si="8"/>
        <v>504.86789780357827</v>
      </c>
      <c r="CU4" s="39">
        <f t="shared" si="8"/>
        <v>504.86789780357827</v>
      </c>
      <c r="CV4" s="39">
        <f t="shared" ref="CV4" si="9">CU4*1.05</f>
        <v>530.11129269375726</v>
      </c>
      <c r="CW4" s="39">
        <f t="shared" ref="CW4:DG4" si="10">CV4</f>
        <v>530.11129269375726</v>
      </c>
      <c r="CX4" s="39">
        <f t="shared" si="10"/>
        <v>530.11129269375726</v>
      </c>
      <c r="CY4" s="39">
        <f t="shared" si="10"/>
        <v>530.11129269375726</v>
      </c>
      <c r="CZ4" s="39">
        <f t="shared" si="10"/>
        <v>530.11129269375726</v>
      </c>
      <c r="DA4" s="39">
        <f t="shared" si="10"/>
        <v>530.11129269375726</v>
      </c>
      <c r="DB4" s="39">
        <f t="shared" si="10"/>
        <v>530.11129269375726</v>
      </c>
      <c r="DC4" s="39">
        <f t="shared" si="10"/>
        <v>530.11129269375726</v>
      </c>
      <c r="DD4" s="39">
        <f t="shared" si="10"/>
        <v>530.11129269375726</v>
      </c>
      <c r="DE4" s="39">
        <f t="shared" si="10"/>
        <v>530.11129269375726</v>
      </c>
      <c r="DF4" s="39">
        <f t="shared" si="10"/>
        <v>530.11129269375726</v>
      </c>
      <c r="DG4" s="39">
        <f t="shared" si="10"/>
        <v>530.11129269375726</v>
      </c>
      <c r="DH4" s="39">
        <f t="shared" ref="DH4:DH7" si="11">DG4*1.05</f>
        <v>556.61685732844512</v>
      </c>
      <c r="DI4" s="39">
        <f t="shared" ref="DI4:DS4" si="12">DH4</f>
        <v>556.61685732844512</v>
      </c>
      <c r="DJ4" s="39">
        <f t="shared" si="12"/>
        <v>556.61685732844512</v>
      </c>
      <c r="DK4" s="39">
        <f t="shared" si="12"/>
        <v>556.61685732844512</v>
      </c>
      <c r="DL4" s="39">
        <f t="shared" si="12"/>
        <v>556.61685732844512</v>
      </c>
      <c r="DM4" s="39">
        <f t="shared" si="12"/>
        <v>556.61685732844512</v>
      </c>
      <c r="DN4" s="39">
        <f t="shared" si="12"/>
        <v>556.61685732844512</v>
      </c>
      <c r="DO4" s="39">
        <f t="shared" si="12"/>
        <v>556.61685732844512</v>
      </c>
      <c r="DP4" s="39">
        <f t="shared" si="12"/>
        <v>556.61685732844512</v>
      </c>
      <c r="DQ4" s="39">
        <f t="shared" si="12"/>
        <v>556.61685732844512</v>
      </c>
      <c r="DR4" s="39">
        <f t="shared" si="12"/>
        <v>556.61685732844512</v>
      </c>
      <c r="DS4" s="39">
        <f t="shared" si="12"/>
        <v>556.61685732844512</v>
      </c>
      <c r="DT4" s="39">
        <f t="shared" ref="DT4:DT7" si="13">DS4*1.05</f>
        <v>584.44770019486737</v>
      </c>
      <c r="DU4" s="39">
        <f t="shared" ref="DU4:EE4" si="14">DT4</f>
        <v>584.44770019486737</v>
      </c>
      <c r="DV4" s="39">
        <f t="shared" si="14"/>
        <v>584.44770019486737</v>
      </c>
      <c r="DW4" s="39">
        <f t="shared" si="14"/>
        <v>584.44770019486737</v>
      </c>
      <c r="DX4" s="39">
        <f t="shared" si="14"/>
        <v>584.44770019486737</v>
      </c>
      <c r="DY4" s="39">
        <f t="shared" si="14"/>
        <v>584.44770019486737</v>
      </c>
      <c r="DZ4" s="39">
        <f t="shared" si="14"/>
        <v>584.44770019486737</v>
      </c>
      <c r="EA4" s="39">
        <f t="shared" si="14"/>
        <v>584.44770019486737</v>
      </c>
      <c r="EB4" s="39">
        <f t="shared" si="14"/>
        <v>584.44770019486737</v>
      </c>
      <c r="EC4" s="39">
        <f t="shared" si="14"/>
        <v>584.44770019486737</v>
      </c>
      <c r="ED4" s="39">
        <f t="shared" si="14"/>
        <v>584.44770019486737</v>
      </c>
      <c r="EE4" s="39">
        <f t="shared" si="14"/>
        <v>584.44770019486737</v>
      </c>
      <c r="EF4" s="39">
        <f t="shared" ref="EF4:EF7" si="15">EE4*1.05</f>
        <v>613.67008520461081</v>
      </c>
      <c r="EG4" s="39">
        <f t="shared" ref="EG4:GR4" si="16">EF4</f>
        <v>613.67008520461081</v>
      </c>
      <c r="EH4" s="39">
        <f t="shared" si="16"/>
        <v>613.67008520461081</v>
      </c>
      <c r="EI4" s="39">
        <f t="shared" si="16"/>
        <v>613.67008520461081</v>
      </c>
      <c r="EJ4" s="39">
        <f t="shared" si="16"/>
        <v>613.67008520461081</v>
      </c>
      <c r="EK4" s="39">
        <f t="shared" si="16"/>
        <v>613.67008520461081</v>
      </c>
      <c r="EL4" s="39">
        <f t="shared" si="16"/>
        <v>613.67008520461081</v>
      </c>
      <c r="EM4" s="39">
        <f t="shared" si="16"/>
        <v>613.67008520461081</v>
      </c>
      <c r="EN4" s="39">
        <f t="shared" si="16"/>
        <v>613.67008520461081</v>
      </c>
      <c r="EO4" s="39">
        <f t="shared" si="16"/>
        <v>613.67008520461081</v>
      </c>
      <c r="EP4" s="39">
        <f t="shared" si="16"/>
        <v>613.67008520461081</v>
      </c>
      <c r="EQ4" s="39">
        <f t="shared" si="16"/>
        <v>613.67008520461081</v>
      </c>
      <c r="ER4" s="39">
        <f t="shared" ref="ER4:ER7" si="17">EQ4*1.05</f>
        <v>644.35358946484143</v>
      </c>
      <c r="ES4" s="39">
        <f t="shared" si="16"/>
        <v>644.35358946484143</v>
      </c>
      <c r="ET4" s="39">
        <f t="shared" si="16"/>
        <v>644.35358946484143</v>
      </c>
      <c r="EU4" s="39">
        <f t="shared" si="16"/>
        <v>644.35358946484143</v>
      </c>
      <c r="EV4" s="39">
        <f t="shared" si="16"/>
        <v>644.35358946484143</v>
      </c>
      <c r="EW4" s="39">
        <f t="shared" si="16"/>
        <v>644.35358946484143</v>
      </c>
      <c r="EX4" s="39">
        <f t="shared" si="16"/>
        <v>644.35358946484143</v>
      </c>
      <c r="EY4" s="39">
        <f t="shared" si="16"/>
        <v>644.35358946484143</v>
      </c>
      <c r="EZ4" s="39">
        <f t="shared" si="16"/>
        <v>644.35358946484143</v>
      </c>
      <c r="FA4" s="39">
        <f t="shared" si="16"/>
        <v>644.35358946484143</v>
      </c>
      <c r="FB4" s="39">
        <f t="shared" si="16"/>
        <v>644.35358946484143</v>
      </c>
      <c r="FC4" s="39">
        <f t="shared" si="16"/>
        <v>644.35358946484143</v>
      </c>
      <c r="FD4" s="39">
        <f t="shared" ref="FD4:FD7" si="18">FC4*1.05</f>
        <v>676.57126893808356</v>
      </c>
      <c r="FE4" s="39">
        <f t="shared" si="16"/>
        <v>676.57126893808356</v>
      </c>
      <c r="FF4" s="39">
        <f t="shared" si="16"/>
        <v>676.57126893808356</v>
      </c>
      <c r="FG4" s="39">
        <f t="shared" si="16"/>
        <v>676.57126893808356</v>
      </c>
      <c r="FH4" s="39">
        <f t="shared" si="16"/>
        <v>676.57126893808356</v>
      </c>
      <c r="FI4" s="39">
        <f t="shared" si="16"/>
        <v>676.57126893808356</v>
      </c>
      <c r="FJ4" s="39">
        <f t="shared" si="16"/>
        <v>676.57126893808356</v>
      </c>
      <c r="FK4" s="39">
        <f t="shared" si="16"/>
        <v>676.57126893808356</v>
      </c>
      <c r="FL4" s="39">
        <f t="shared" si="16"/>
        <v>676.57126893808356</v>
      </c>
      <c r="FM4" s="39">
        <f t="shared" si="16"/>
        <v>676.57126893808356</v>
      </c>
      <c r="FN4" s="39">
        <f t="shared" si="16"/>
        <v>676.57126893808356</v>
      </c>
      <c r="FO4" s="39">
        <f t="shared" si="16"/>
        <v>676.57126893808356</v>
      </c>
      <c r="FP4" s="39">
        <f t="shared" ref="FP4:FP7" si="19">FO4*1.05</f>
        <v>710.3998323849878</v>
      </c>
      <c r="FQ4" s="39">
        <f t="shared" si="16"/>
        <v>710.3998323849878</v>
      </c>
      <c r="FR4" s="39">
        <f t="shared" si="16"/>
        <v>710.3998323849878</v>
      </c>
      <c r="FS4" s="39">
        <f t="shared" si="16"/>
        <v>710.3998323849878</v>
      </c>
      <c r="FT4" s="39">
        <f t="shared" si="16"/>
        <v>710.3998323849878</v>
      </c>
      <c r="FU4" s="39">
        <f t="shared" si="16"/>
        <v>710.3998323849878</v>
      </c>
      <c r="FV4" s="39">
        <f t="shared" si="16"/>
        <v>710.3998323849878</v>
      </c>
      <c r="FW4" s="39">
        <f t="shared" si="16"/>
        <v>710.3998323849878</v>
      </c>
      <c r="FX4" s="39">
        <f t="shared" si="16"/>
        <v>710.3998323849878</v>
      </c>
      <c r="FY4" s="39">
        <f t="shared" si="16"/>
        <v>710.3998323849878</v>
      </c>
      <c r="FZ4" s="39">
        <f t="shared" si="16"/>
        <v>710.3998323849878</v>
      </c>
      <c r="GA4" s="39">
        <f t="shared" si="16"/>
        <v>710.3998323849878</v>
      </c>
      <c r="GB4" s="39">
        <f t="shared" ref="GB4:GB7" si="20">GA4*1.05</f>
        <v>745.91982400423717</v>
      </c>
      <c r="GC4" s="39">
        <f t="shared" si="16"/>
        <v>745.91982400423717</v>
      </c>
      <c r="GD4" s="39">
        <f t="shared" si="16"/>
        <v>745.91982400423717</v>
      </c>
      <c r="GE4" s="39">
        <f t="shared" si="16"/>
        <v>745.91982400423717</v>
      </c>
      <c r="GF4" s="39">
        <f t="shared" si="16"/>
        <v>745.91982400423717</v>
      </c>
      <c r="GG4" s="39">
        <f t="shared" si="16"/>
        <v>745.91982400423717</v>
      </c>
      <c r="GH4" s="39">
        <f t="shared" si="16"/>
        <v>745.91982400423717</v>
      </c>
      <c r="GI4" s="39">
        <f t="shared" si="16"/>
        <v>745.91982400423717</v>
      </c>
      <c r="GJ4" s="39">
        <f t="shared" si="16"/>
        <v>745.91982400423717</v>
      </c>
      <c r="GK4" s="39">
        <f t="shared" si="16"/>
        <v>745.91982400423717</v>
      </c>
      <c r="GL4" s="39">
        <f t="shared" si="16"/>
        <v>745.91982400423717</v>
      </c>
      <c r="GM4" s="39">
        <f t="shared" si="16"/>
        <v>745.91982400423717</v>
      </c>
      <c r="GN4" s="39">
        <f t="shared" ref="GN4:GN7" si="21">GM4*1.05</f>
        <v>783.21581520444909</v>
      </c>
      <c r="GO4" s="39">
        <f t="shared" si="16"/>
        <v>783.21581520444909</v>
      </c>
      <c r="GP4" s="39">
        <f t="shared" si="16"/>
        <v>783.21581520444909</v>
      </c>
      <c r="GQ4" s="39">
        <f t="shared" si="16"/>
        <v>783.21581520444909</v>
      </c>
      <c r="GR4" s="39">
        <f t="shared" si="16"/>
        <v>783.21581520444909</v>
      </c>
      <c r="GS4" s="39">
        <f t="shared" ref="GS4:JD7" si="22">GR4</f>
        <v>783.21581520444909</v>
      </c>
      <c r="GT4" s="39">
        <f t="shared" si="22"/>
        <v>783.21581520444909</v>
      </c>
      <c r="GU4" s="39">
        <f t="shared" si="22"/>
        <v>783.21581520444909</v>
      </c>
      <c r="GV4" s="39">
        <f t="shared" si="22"/>
        <v>783.21581520444909</v>
      </c>
      <c r="GW4" s="39">
        <f t="shared" si="22"/>
        <v>783.21581520444909</v>
      </c>
      <c r="GX4" s="39">
        <f t="shared" si="22"/>
        <v>783.21581520444909</v>
      </c>
      <c r="GY4" s="39">
        <f t="shared" si="22"/>
        <v>783.21581520444909</v>
      </c>
      <c r="GZ4" s="39">
        <f t="shared" ref="GZ4:GZ7" si="23">GY4*1.05</f>
        <v>822.37660596467163</v>
      </c>
      <c r="HA4" s="39">
        <f t="shared" si="22"/>
        <v>822.37660596467163</v>
      </c>
      <c r="HB4" s="39">
        <f t="shared" si="22"/>
        <v>822.37660596467163</v>
      </c>
      <c r="HC4" s="39">
        <f t="shared" si="22"/>
        <v>822.37660596467163</v>
      </c>
      <c r="HD4" s="39">
        <f t="shared" si="22"/>
        <v>822.37660596467163</v>
      </c>
      <c r="HE4" s="39">
        <f t="shared" si="22"/>
        <v>822.37660596467163</v>
      </c>
      <c r="HF4" s="39">
        <f t="shared" si="22"/>
        <v>822.37660596467163</v>
      </c>
      <c r="HG4" s="39">
        <f t="shared" si="22"/>
        <v>822.37660596467163</v>
      </c>
      <c r="HH4" s="39">
        <f t="shared" si="22"/>
        <v>822.37660596467163</v>
      </c>
      <c r="HI4" s="39">
        <f t="shared" si="22"/>
        <v>822.37660596467163</v>
      </c>
      <c r="HJ4" s="39">
        <f t="shared" si="22"/>
        <v>822.37660596467163</v>
      </c>
      <c r="HK4" s="39">
        <f t="shared" si="22"/>
        <v>822.37660596467163</v>
      </c>
      <c r="HL4" s="39">
        <f t="shared" ref="HL4:HL7" si="24">HK4*1.05</f>
        <v>863.49543626290529</v>
      </c>
      <c r="HM4" s="39">
        <f t="shared" si="22"/>
        <v>863.49543626290529</v>
      </c>
      <c r="HN4" s="39">
        <f t="shared" si="22"/>
        <v>863.49543626290529</v>
      </c>
      <c r="HO4" s="39">
        <f t="shared" si="22"/>
        <v>863.49543626290529</v>
      </c>
      <c r="HP4" s="39">
        <f t="shared" si="22"/>
        <v>863.49543626290529</v>
      </c>
      <c r="HQ4" s="39">
        <f t="shared" si="22"/>
        <v>863.49543626290529</v>
      </c>
      <c r="HR4" s="39">
        <f t="shared" si="22"/>
        <v>863.49543626290529</v>
      </c>
      <c r="HS4" s="39">
        <f t="shared" si="22"/>
        <v>863.49543626290529</v>
      </c>
      <c r="HT4" s="39">
        <f t="shared" si="22"/>
        <v>863.49543626290529</v>
      </c>
      <c r="HU4" s="39">
        <f t="shared" si="22"/>
        <v>863.49543626290529</v>
      </c>
      <c r="HV4" s="39">
        <f t="shared" si="22"/>
        <v>863.49543626290529</v>
      </c>
      <c r="HW4" s="39">
        <f t="shared" si="22"/>
        <v>863.49543626290529</v>
      </c>
      <c r="HX4" s="39">
        <f t="shared" ref="HX4:HX7" si="25">HW4*1.05</f>
        <v>906.67020807605059</v>
      </c>
      <c r="HY4" s="39">
        <f t="shared" si="22"/>
        <v>906.67020807605059</v>
      </c>
      <c r="HZ4" s="39">
        <f t="shared" si="22"/>
        <v>906.67020807605059</v>
      </c>
      <c r="IA4" s="39">
        <f t="shared" si="22"/>
        <v>906.67020807605059</v>
      </c>
      <c r="IB4" s="39">
        <f t="shared" si="22"/>
        <v>906.67020807605059</v>
      </c>
      <c r="IC4" s="39">
        <f t="shared" si="22"/>
        <v>906.67020807605059</v>
      </c>
      <c r="ID4" s="39">
        <f t="shared" si="22"/>
        <v>906.67020807605059</v>
      </c>
      <c r="IE4" s="39">
        <f t="shared" si="22"/>
        <v>906.67020807605059</v>
      </c>
      <c r="IF4" s="39">
        <f t="shared" si="22"/>
        <v>906.67020807605059</v>
      </c>
      <c r="IG4" s="39">
        <f t="shared" si="22"/>
        <v>906.67020807605059</v>
      </c>
      <c r="IH4" s="39">
        <f t="shared" si="22"/>
        <v>906.67020807605059</v>
      </c>
      <c r="II4" s="39">
        <f t="shared" ref="II4:II7" si="26">IH4*1.05</f>
        <v>952.00371847985321</v>
      </c>
      <c r="IJ4" s="39">
        <f t="shared" si="22"/>
        <v>952.00371847985321</v>
      </c>
      <c r="IK4" s="39">
        <f t="shared" si="22"/>
        <v>952.00371847985321</v>
      </c>
      <c r="IL4" s="39">
        <f t="shared" si="22"/>
        <v>952.00371847985321</v>
      </c>
      <c r="IM4" s="39">
        <f t="shared" si="22"/>
        <v>952.00371847985321</v>
      </c>
      <c r="IN4" s="39">
        <f t="shared" si="22"/>
        <v>952.00371847985321</v>
      </c>
      <c r="IO4" s="39">
        <f t="shared" si="22"/>
        <v>952.00371847985321</v>
      </c>
      <c r="IP4" s="39">
        <f t="shared" si="22"/>
        <v>952.00371847985321</v>
      </c>
      <c r="IQ4" s="39">
        <f t="shared" si="22"/>
        <v>952.00371847985321</v>
      </c>
      <c r="IR4" s="39">
        <f t="shared" si="22"/>
        <v>952.00371847985321</v>
      </c>
      <c r="IS4" s="39">
        <f t="shared" si="22"/>
        <v>952.00371847985321</v>
      </c>
      <c r="IT4" s="39">
        <f t="shared" si="22"/>
        <v>952.00371847985321</v>
      </c>
      <c r="IU4" s="39">
        <f t="shared" si="22"/>
        <v>952.00371847985321</v>
      </c>
      <c r="IV4" s="39">
        <f t="shared" ref="IV4:IV7" si="27">IU4*1.05</f>
        <v>999.60390440384595</v>
      </c>
      <c r="IW4" s="39">
        <f t="shared" si="22"/>
        <v>999.60390440384595</v>
      </c>
      <c r="IX4" s="39">
        <f t="shared" si="22"/>
        <v>999.60390440384595</v>
      </c>
      <c r="IY4" s="39">
        <f t="shared" si="22"/>
        <v>999.60390440384595</v>
      </c>
      <c r="IZ4" s="39">
        <f t="shared" si="22"/>
        <v>999.60390440384595</v>
      </c>
      <c r="JA4" s="39">
        <f t="shared" si="22"/>
        <v>999.60390440384595</v>
      </c>
      <c r="JB4" s="39">
        <f t="shared" si="22"/>
        <v>999.60390440384595</v>
      </c>
      <c r="JC4" s="39">
        <f t="shared" si="22"/>
        <v>999.60390440384595</v>
      </c>
      <c r="JD4" s="39">
        <f t="shared" si="22"/>
        <v>999.60390440384595</v>
      </c>
      <c r="JE4" s="39">
        <f t="shared" ref="JE4:LO7" si="28">JD4</f>
        <v>999.60390440384595</v>
      </c>
      <c r="JF4" s="39">
        <f t="shared" si="28"/>
        <v>999.60390440384595</v>
      </c>
      <c r="JG4" s="39">
        <f t="shared" si="28"/>
        <v>999.60390440384595</v>
      </c>
      <c r="JH4" s="39">
        <f t="shared" ref="JH4:JH7" si="29">JG4*1.05</f>
        <v>1049.5840996240383</v>
      </c>
      <c r="JI4" s="39">
        <f t="shared" si="28"/>
        <v>1049.5840996240383</v>
      </c>
      <c r="JJ4" s="39">
        <f t="shared" si="28"/>
        <v>1049.5840996240383</v>
      </c>
      <c r="JK4" s="39">
        <f t="shared" si="28"/>
        <v>1049.5840996240383</v>
      </c>
      <c r="JL4" s="39">
        <f t="shared" si="28"/>
        <v>1049.5840996240383</v>
      </c>
      <c r="JM4" s="39">
        <f t="shared" si="28"/>
        <v>1049.5840996240383</v>
      </c>
      <c r="JN4" s="39">
        <f t="shared" si="28"/>
        <v>1049.5840996240383</v>
      </c>
      <c r="JO4" s="39">
        <f t="shared" si="28"/>
        <v>1049.5840996240383</v>
      </c>
      <c r="JP4" s="39">
        <f t="shared" si="28"/>
        <v>1049.5840996240383</v>
      </c>
      <c r="JQ4" s="39">
        <f t="shared" si="28"/>
        <v>1049.5840996240383</v>
      </c>
      <c r="JR4" s="39">
        <f t="shared" si="28"/>
        <v>1049.5840996240383</v>
      </c>
      <c r="JS4" s="39">
        <f t="shared" si="28"/>
        <v>1049.5840996240383</v>
      </c>
      <c r="JT4" s="39">
        <f t="shared" ref="JT4:JT7" si="30">JS4*1.05</f>
        <v>1102.0633046052403</v>
      </c>
      <c r="JU4" s="39">
        <f t="shared" si="28"/>
        <v>1102.0633046052403</v>
      </c>
      <c r="JV4" s="39">
        <f t="shared" si="28"/>
        <v>1102.0633046052403</v>
      </c>
      <c r="JW4" s="39">
        <f t="shared" si="28"/>
        <v>1102.0633046052403</v>
      </c>
      <c r="JX4" s="39">
        <f t="shared" si="28"/>
        <v>1102.0633046052403</v>
      </c>
      <c r="JY4" s="39">
        <f t="shared" si="28"/>
        <v>1102.0633046052403</v>
      </c>
      <c r="JZ4" s="39">
        <f t="shared" si="28"/>
        <v>1102.0633046052403</v>
      </c>
      <c r="KA4" s="39">
        <f t="shared" si="28"/>
        <v>1102.0633046052403</v>
      </c>
      <c r="KB4" s="39">
        <f t="shared" si="28"/>
        <v>1102.0633046052403</v>
      </c>
      <c r="KC4" s="39">
        <f t="shared" si="28"/>
        <v>1102.0633046052403</v>
      </c>
      <c r="KD4" s="39">
        <f t="shared" si="28"/>
        <v>1102.0633046052403</v>
      </c>
      <c r="KE4" s="39">
        <f t="shared" si="28"/>
        <v>1102.0633046052403</v>
      </c>
      <c r="KF4" s="39">
        <f t="shared" ref="KF4:KF7" si="31">KE4*1.05</f>
        <v>1157.1664698355023</v>
      </c>
      <c r="KG4" s="39">
        <f t="shared" si="28"/>
        <v>1157.1664698355023</v>
      </c>
      <c r="KH4" s="39">
        <f t="shared" si="28"/>
        <v>1157.1664698355023</v>
      </c>
      <c r="KI4" s="39">
        <f t="shared" si="28"/>
        <v>1157.1664698355023</v>
      </c>
      <c r="KJ4" s="39">
        <f t="shared" si="28"/>
        <v>1157.1664698355023</v>
      </c>
      <c r="KK4" s="39">
        <f t="shared" si="28"/>
        <v>1157.1664698355023</v>
      </c>
      <c r="KL4" s="39">
        <f t="shared" si="28"/>
        <v>1157.1664698355023</v>
      </c>
      <c r="KM4" s="39">
        <f t="shared" si="28"/>
        <v>1157.1664698355023</v>
      </c>
      <c r="KN4" s="39">
        <f t="shared" si="28"/>
        <v>1157.1664698355023</v>
      </c>
      <c r="KO4" s="39">
        <f t="shared" si="28"/>
        <v>1157.1664698355023</v>
      </c>
      <c r="KP4" s="39">
        <f t="shared" si="28"/>
        <v>1157.1664698355023</v>
      </c>
      <c r="KQ4" s="39">
        <f t="shared" si="28"/>
        <v>1157.1664698355023</v>
      </c>
      <c r="KR4" s="39">
        <f t="shared" ref="KR4:KR7" si="32">KQ4*1.05</f>
        <v>1215.0247933272774</v>
      </c>
      <c r="KS4" s="39">
        <f t="shared" si="28"/>
        <v>1215.0247933272774</v>
      </c>
      <c r="KT4" s="39">
        <f t="shared" si="28"/>
        <v>1215.0247933272774</v>
      </c>
      <c r="KU4" s="39">
        <f t="shared" si="28"/>
        <v>1215.0247933272774</v>
      </c>
      <c r="KV4" s="39">
        <f t="shared" si="28"/>
        <v>1215.0247933272774</v>
      </c>
      <c r="KW4" s="39">
        <f t="shared" si="28"/>
        <v>1215.0247933272774</v>
      </c>
      <c r="KX4" s="39">
        <f t="shared" si="28"/>
        <v>1215.0247933272774</v>
      </c>
      <c r="KY4" s="39">
        <f t="shared" si="28"/>
        <v>1215.0247933272774</v>
      </c>
      <c r="KZ4" s="39">
        <f t="shared" si="28"/>
        <v>1215.0247933272774</v>
      </c>
      <c r="LA4" s="39">
        <f t="shared" si="28"/>
        <v>1215.0247933272774</v>
      </c>
      <c r="LB4" s="39">
        <f t="shared" si="28"/>
        <v>1215.0247933272774</v>
      </c>
      <c r="LC4" s="39">
        <f t="shared" si="28"/>
        <v>1215.0247933272774</v>
      </c>
      <c r="LD4" s="39">
        <f t="shared" ref="LD4:LD7" si="33">LC4*1.05</f>
        <v>1275.7760329936414</v>
      </c>
      <c r="LE4" s="39">
        <f t="shared" si="28"/>
        <v>1275.7760329936414</v>
      </c>
      <c r="LF4" s="39">
        <f t="shared" si="28"/>
        <v>1275.7760329936414</v>
      </c>
      <c r="LG4" s="39">
        <f t="shared" si="28"/>
        <v>1275.7760329936414</v>
      </c>
      <c r="LH4" s="39">
        <f t="shared" si="28"/>
        <v>1275.7760329936414</v>
      </c>
      <c r="LI4" s="39">
        <f t="shared" si="28"/>
        <v>1275.7760329936414</v>
      </c>
      <c r="LJ4" s="39">
        <f t="shared" si="28"/>
        <v>1275.7760329936414</v>
      </c>
      <c r="LK4" s="39">
        <f t="shared" si="28"/>
        <v>1275.7760329936414</v>
      </c>
      <c r="LL4" s="39">
        <f t="shared" si="28"/>
        <v>1275.7760329936414</v>
      </c>
      <c r="LM4" s="39">
        <f t="shared" si="28"/>
        <v>1275.7760329936414</v>
      </c>
      <c r="LN4" s="39">
        <f t="shared" si="28"/>
        <v>1275.7760329936414</v>
      </c>
      <c r="LO4" s="39">
        <f t="shared" si="28"/>
        <v>1275.7760329936414</v>
      </c>
      <c r="LP4" s="39">
        <f t="shared" ref="LP4:LP7" si="34">LO4*1.05</f>
        <v>1339.5648346433236</v>
      </c>
      <c r="LQ4" s="39">
        <f t="shared" ref="LQ4:OB7" si="35">LP4</f>
        <v>1339.5648346433236</v>
      </c>
      <c r="LR4" s="39">
        <f t="shared" si="35"/>
        <v>1339.5648346433236</v>
      </c>
      <c r="LS4" s="39">
        <f t="shared" si="35"/>
        <v>1339.5648346433236</v>
      </c>
      <c r="LT4" s="39">
        <f t="shared" si="35"/>
        <v>1339.5648346433236</v>
      </c>
      <c r="LU4" s="39">
        <f t="shared" si="35"/>
        <v>1339.5648346433236</v>
      </c>
      <c r="LV4" s="39">
        <f t="shared" si="35"/>
        <v>1339.5648346433236</v>
      </c>
      <c r="LW4" s="39">
        <f t="shared" si="35"/>
        <v>1339.5648346433236</v>
      </c>
      <c r="LX4" s="39">
        <f t="shared" si="35"/>
        <v>1339.5648346433236</v>
      </c>
      <c r="LY4" s="39">
        <f t="shared" si="35"/>
        <v>1339.5648346433236</v>
      </c>
      <c r="LZ4" s="39">
        <f t="shared" si="35"/>
        <v>1339.5648346433236</v>
      </c>
      <c r="MA4" s="39">
        <f t="shared" si="35"/>
        <v>1339.5648346433236</v>
      </c>
      <c r="MB4" s="39">
        <f t="shared" ref="MB4:MB7" si="36">MA4*1.05</f>
        <v>1406.5430763754898</v>
      </c>
      <c r="MC4" s="39">
        <f t="shared" si="35"/>
        <v>1406.5430763754898</v>
      </c>
      <c r="MD4" s="39">
        <f t="shared" si="35"/>
        <v>1406.5430763754898</v>
      </c>
      <c r="ME4" s="39">
        <f t="shared" si="35"/>
        <v>1406.5430763754898</v>
      </c>
      <c r="MF4" s="39">
        <f t="shared" si="35"/>
        <v>1406.5430763754898</v>
      </c>
      <c r="MG4" s="39">
        <f t="shared" si="35"/>
        <v>1406.5430763754898</v>
      </c>
      <c r="MH4" s="39">
        <f t="shared" si="35"/>
        <v>1406.5430763754898</v>
      </c>
      <c r="MI4" s="39">
        <f t="shared" si="35"/>
        <v>1406.5430763754898</v>
      </c>
      <c r="MJ4" s="39">
        <f t="shared" si="35"/>
        <v>1406.5430763754898</v>
      </c>
      <c r="MK4" s="39">
        <f t="shared" si="35"/>
        <v>1406.5430763754898</v>
      </c>
      <c r="ML4" s="39">
        <f t="shared" si="35"/>
        <v>1406.5430763754898</v>
      </c>
      <c r="MM4" s="39">
        <f t="shared" si="35"/>
        <v>1406.5430763754898</v>
      </c>
      <c r="MN4" s="39">
        <f t="shared" ref="MN4:MN7" si="37">MM4*1.05</f>
        <v>1476.8702301942644</v>
      </c>
      <c r="MO4" s="39">
        <f t="shared" si="35"/>
        <v>1476.8702301942644</v>
      </c>
      <c r="MP4" s="39">
        <f t="shared" si="35"/>
        <v>1476.8702301942644</v>
      </c>
      <c r="MQ4" s="39">
        <f t="shared" si="35"/>
        <v>1476.8702301942644</v>
      </c>
      <c r="MR4" s="39">
        <f t="shared" si="35"/>
        <v>1476.8702301942644</v>
      </c>
      <c r="MS4" s="39">
        <f t="shared" si="35"/>
        <v>1476.8702301942644</v>
      </c>
      <c r="MT4" s="39">
        <f t="shared" si="35"/>
        <v>1476.8702301942644</v>
      </c>
      <c r="MU4" s="39">
        <f t="shared" si="35"/>
        <v>1476.8702301942644</v>
      </c>
      <c r="MV4" s="39">
        <f t="shared" si="35"/>
        <v>1476.8702301942644</v>
      </c>
      <c r="MW4" s="39">
        <f t="shared" si="35"/>
        <v>1476.8702301942644</v>
      </c>
      <c r="MX4" s="39">
        <f t="shared" si="35"/>
        <v>1476.8702301942644</v>
      </c>
      <c r="MY4" s="39">
        <f t="shared" si="35"/>
        <v>1476.8702301942644</v>
      </c>
      <c r="MZ4" s="39">
        <f t="shared" ref="MZ4:MZ7" si="38">MY4*1.05</f>
        <v>1550.7137417039778</v>
      </c>
      <c r="NA4" s="39">
        <f t="shared" si="35"/>
        <v>1550.7137417039778</v>
      </c>
      <c r="NB4" s="39">
        <f t="shared" si="35"/>
        <v>1550.7137417039778</v>
      </c>
      <c r="NC4" s="39">
        <f t="shared" si="35"/>
        <v>1550.7137417039778</v>
      </c>
      <c r="ND4" s="39">
        <f t="shared" si="35"/>
        <v>1550.7137417039778</v>
      </c>
      <c r="NE4" s="39">
        <f t="shared" si="35"/>
        <v>1550.7137417039778</v>
      </c>
      <c r="NF4" s="39">
        <f t="shared" si="35"/>
        <v>1550.7137417039778</v>
      </c>
      <c r="NG4" s="39">
        <f t="shared" si="35"/>
        <v>1550.7137417039778</v>
      </c>
      <c r="NH4" s="39">
        <f t="shared" si="35"/>
        <v>1550.7137417039778</v>
      </c>
      <c r="NI4" s="39">
        <f t="shared" si="35"/>
        <v>1550.7137417039778</v>
      </c>
      <c r="NJ4" s="39">
        <f t="shared" si="35"/>
        <v>1550.7137417039778</v>
      </c>
      <c r="NK4" s="39">
        <f t="shared" si="35"/>
        <v>1550.7137417039778</v>
      </c>
      <c r="NL4" s="39">
        <f t="shared" ref="NL4:NL7" si="39">NK4*1.05</f>
        <v>1628.2494287891768</v>
      </c>
      <c r="NM4" s="39">
        <f t="shared" si="35"/>
        <v>1628.2494287891768</v>
      </c>
      <c r="NN4" s="39">
        <f t="shared" si="35"/>
        <v>1628.2494287891768</v>
      </c>
      <c r="NO4" s="39">
        <f t="shared" si="35"/>
        <v>1628.2494287891768</v>
      </c>
      <c r="NP4" s="39">
        <f t="shared" si="35"/>
        <v>1628.2494287891768</v>
      </c>
      <c r="NQ4" s="39">
        <f t="shared" si="35"/>
        <v>1628.2494287891768</v>
      </c>
      <c r="NR4" s="39">
        <f t="shared" si="35"/>
        <v>1628.2494287891768</v>
      </c>
      <c r="NS4" s="39">
        <f t="shared" si="35"/>
        <v>1628.2494287891768</v>
      </c>
      <c r="NT4" s="39">
        <f t="shared" si="35"/>
        <v>1628.2494287891768</v>
      </c>
      <c r="NU4" s="39">
        <f t="shared" si="35"/>
        <v>1628.2494287891768</v>
      </c>
      <c r="NV4" s="39">
        <f t="shared" si="35"/>
        <v>1628.2494287891768</v>
      </c>
      <c r="NW4" s="39">
        <f t="shared" si="35"/>
        <v>1628.2494287891768</v>
      </c>
      <c r="NX4" s="39">
        <f t="shared" ref="NX4:NX7" si="40">NW4*1.05</f>
        <v>1709.6619002286357</v>
      </c>
      <c r="NY4" s="39">
        <f t="shared" si="35"/>
        <v>1709.6619002286357</v>
      </c>
      <c r="NZ4" s="39">
        <f t="shared" si="35"/>
        <v>1709.6619002286357</v>
      </c>
      <c r="OA4" s="39">
        <f t="shared" si="35"/>
        <v>1709.6619002286357</v>
      </c>
      <c r="OB4" s="39">
        <f t="shared" si="35"/>
        <v>1709.6619002286357</v>
      </c>
      <c r="OC4" s="39">
        <f t="shared" ref="OC4:QN7" si="41">OB4</f>
        <v>1709.6619002286357</v>
      </c>
      <c r="OD4" s="39">
        <f t="shared" si="41"/>
        <v>1709.6619002286357</v>
      </c>
      <c r="OE4" s="39">
        <f t="shared" si="41"/>
        <v>1709.6619002286357</v>
      </c>
      <c r="OF4" s="39">
        <f t="shared" si="41"/>
        <v>1709.6619002286357</v>
      </c>
      <c r="OG4" s="39">
        <f t="shared" si="41"/>
        <v>1709.6619002286357</v>
      </c>
      <c r="OH4" s="39">
        <f t="shared" si="41"/>
        <v>1709.6619002286357</v>
      </c>
      <c r="OI4" s="39">
        <f t="shared" si="41"/>
        <v>1709.6619002286357</v>
      </c>
      <c r="OJ4" s="39">
        <f t="shared" ref="OJ4:OJ7" si="42">OI4*1.05</f>
        <v>1795.1449952400676</v>
      </c>
      <c r="OK4" s="39">
        <f t="shared" si="41"/>
        <v>1795.1449952400676</v>
      </c>
      <c r="OL4" s="39">
        <f t="shared" si="41"/>
        <v>1795.1449952400676</v>
      </c>
      <c r="OM4" s="39">
        <f t="shared" si="41"/>
        <v>1795.1449952400676</v>
      </c>
      <c r="ON4" s="39">
        <f t="shared" si="41"/>
        <v>1795.1449952400676</v>
      </c>
      <c r="OO4" s="39">
        <f t="shared" si="41"/>
        <v>1795.1449952400676</v>
      </c>
      <c r="OP4" s="39">
        <f t="shared" si="41"/>
        <v>1795.1449952400676</v>
      </c>
      <c r="OQ4" s="39">
        <f t="shared" si="41"/>
        <v>1795.1449952400676</v>
      </c>
      <c r="OR4" s="39">
        <f t="shared" si="41"/>
        <v>1795.1449952400676</v>
      </c>
      <c r="OS4" s="39">
        <f t="shared" si="41"/>
        <v>1795.1449952400676</v>
      </c>
      <c r="OT4" s="39">
        <f t="shared" si="41"/>
        <v>1795.1449952400676</v>
      </c>
      <c r="OU4" s="39">
        <f t="shared" si="41"/>
        <v>1795.1449952400676</v>
      </c>
      <c r="OV4" s="39">
        <f t="shared" ref="OV4:OV7" si="43">OU4*1.05</f>
        <v>1884.9022450020711</v>
      </c>
      <c r="OW4" s="39">
        <f t="shared" si="41"/>
        <v>1884.9022450020711</v>
      </c>
      <c r="OX4" s="39">
        <f t="shared" si="41"/>
        <v>1884.9022450020711</v>
      </c>
      <c r="OY4" s="39">
        <f t="shared" si="41"/>
        <v>1884.9022450020711</v>
      </c>
      <c r="OZ4" s="39">
        <f t="shared" si="41"/>
        <v>1884.9022450020711</v>
      </c>
      <c r="PA4" s="39">
        <f t="shared" si="41"/>
        <v>1884.9022450020711</v>
      </c>
      <c r="PB4" s="39">
        <f t="shared" si="41"/>
        <v>1884.9022450020711</v>
      </c>
      <c r="PC4" s="39">
        <f t="shared" si="41"/>
        <v>1884.9022450020711</v>
      </c>
      <c r="PD4" s="39">
        <f t="shared" si="41"/>
        <v>1884.9022450020711</v>
      </c>
      <c r="PE4" s="39">
        <f t="shared" si="41"/>
        <v>1884.9022450020711</v>
      </c>
      <c r="PF4" s="39">
        <f t="shared" si="41"/>
        <v>1884.9022450020711</v>
      </c>
      <c r="PG4" s="39">
        <f t="shared" si="41"/>
        <v>1884.9022450020711</v>
      </c>
      <c r="PH4" s="39">
        <f t="shared" ref="PH4:PH7" si="44">PG4*1.05</f>
        <v>1979.1473572521747</v>
      </c>
      <c r="PI4" s="39">
        <f t="shared" si="41"/>
        <v>1979.1473572521747</v>
      </c>
      <c r="PJ4" s="39">
        <f t="shared" si="41"/>
        <v>1979.1473572521747</v>
      </c>
      <c r="PK4" s="39">
        <f t="shared" si="41"/>
        <v>1979.1473572521747</v>
      </c>
      <c r="PL4" s="39">
        <f t="shared" si="41"/>
        <v>1979.1473572521747</v>
      </c>
      <c r="PM4" s="39">
        <f t="shared" si="41"/>
        <v>1979.1473572521747</v>
      </c>
      <c r="PN4" s="39">
        <f t="shared" si="41"/>
        <v>1979.1473572521747</v>
      </c>
      <c r="PO4" s="39">
        <f t="shared" si="41"/>
        <v>1979.1473572521747</v>
      </c>
      <c r="PP4" s="39">
        <f t="shared" si="41"/>
        <v>1979.1473572521747</v>
      </c>
      <c r="PQ4" s="39">
        <f t="shared" si="41"/>
        <v>1979.1473572521747</v>
      </c>
      <c r="PR4" s="39">
        <f t="shared" si="41"/>
        <v>1979.1473572521747</v>
      </c>
      <c r="PS4" s="39">
        <f t="shared" si="41"/>
        <v>1979.1473572521747</v>
      </c>
      <c r="PT4" s="39">
        <f t="shared" ref="PT4:PT7" si="45">PS4*1.05</f>
        <v>2078.1047251147834</v>
      </c>
      <c r="PU4" s="39">
        <f t="shared" si="41"/>
        <v>2078.1047251147834</v>
      </c>
      <c r="PV4" s="39">
        <f t="shared" si="41"/>
        <v>2078.1047251147834</v>
      </c>
      <c r="PW4" s="39">
        <f t="shared" si="41"/>
        <v>2078.1047251147834</v>
      </c>
      <c r="PX4" s="39">
        <f t="shared" si="41"/>
        <v>2078.1047251147834</v>
      </c>
      <c r="PY4" s="39">
        <f t="shared" si="41"/>
        <v>2078.1047251147834</v>
      </c>
      <c r="PZ4" s="39">
        <f t="shared" si="41"/>
        <v>2078.1047251147834</v>
      </c>
      <c r="QA4" s="39">
        <f t="shared" si="41"/>
        <v>2078.1047251147834</v>
      </c>
      <c r="QB4" s="39">
        <f t="shared" si="41"/>
        <v>2078.1047251147834</v>
      </c>
      <c r="QC4" s="39">
        <f t="shared" si="41"/>
        <v>2078.1047251147834</v>
      </c>
      <c r="QD4" s="39">
        <f t="shared" si="41"/>
        <v>2078.1047251147834</v>
      </c>
      <c r="QE4" s="39">
        <f t="shared" si="41"/>
        <v>2078.1047251147834</v>
      </c>
      <c r="QF4" s="39">
        <f t="shared" ref="QF4:QF7" si="46">QE4*1.05</f>
        <v>2182.0099613705224</v>
      </c>
      <c r="QG4" s="39">
        <f t="shared" si="41"/>
        <v>2182.0099613705224</v>
      </c>
      <c r="QH4" s="39">
        <f t="shared" si="41"/>
        <v>2182.0099613705224</v>
      </c>
      <c r="QI4" s="39">
        <f t="shared" si="41"/>
        <v>2182.0099613705224</v>
      </c>
      <c r="QJ4" s="39">
        <f t="shared" si="41"/>
        <v>2182.0099613705224</v>
      </c>
      <c r="QK4" s="39">
        <f t="shared" si="41"/>
        <v>2182.0099613705224</v>
      </c>
      <c r="QL4" s="39">
        <f t="shared" si="41"/>
        <v>2182.0099613705224</v>
      </c>
      <c r="QM4" s="39">
        <f t="shared" si="41"/>
        <v>2182.0099613705224</v>
      </c>
      <c r="QN4" s="39">
        <f t="shared" si="41"/>
        <v>2182.0099613705224</v>
      </c>
      <c r="QO4" s="39">
        <f t="shared" ref="QO4:SY7" si="47">QN4</f>
        <v>2182.0099613705224</v>
      </c>
      <c r="QP4" s="39">
        <f t="shared" si="47"/>
        <v>2182.0099613705224</v>
      </c>
      <c r="QQ4" s="39">
        <f t="shared" si="47"/>
        <v>2182.0099613705224</v>
      </c>
      <c r="QR4" s="39">
        <f t="shared" ref="QR4:QR7" si="48">QQ4*1.05</f>
        <v>2291.1104594390486</v>
      </c>
      <c r="QS4" s="39">
        <f t="shared" si="47"/>
        <v>2291.1104594390486</v>
      </c>
      <c r="QT4" s="39">
        <f t="shared" si="47"/>
        <v>2291.1104594390486</v>
      </c>
      <c r="QU4" s="39">
        <f t="shared" si="47"/>
        <v>2291.1104594390486</v>
      </c>
      <c r="QV4" s="39">
        <f t="shared" si="47"/>
        <v>2291.1104594390486</v>
      </c>
      <c r="QW4" s="39">
        <f t="shared" si="47"/>
        <v>2291.1104594390486</v>
      </c>
      <c r="QX4" s="39">
        <f t="shared" si="47"/>
        <v>2291.1104594390486</v>
      </c>
      <c r="QY4" s="39">
        <f t="shared" si="47"/>
        <v>2291.1104594390486</v>
      </c>
      <c r="QZ4" s="39">
        <f t="shared" si="47"/>
        <v>2291.1104594390486</v>
      </c>
      <c r="RA4" s="39">
        <f t="shared" si="47"/>
        <v>2291.1104594390486</v>
      </c>
      <c r="RB4" s="39">
        <f t="shared" si="47"/>
        <v>2291.1104594390486</v>
      </c>
      <c r="RC4" s="39">
        <f t="shared" si="47"/>
        <v>2291.1104594390486</v>
      </c>
      <c r="RD4" s="39">
        <f t="shared" ref="RD4:RD7" si="49">RC4*1.05</f>
        <v>2405.6659824110011</v>
      </c>
      <c r="RE4" s="39">
        <f t="shared" si="47"/>
        <v>2405.6659824110011</v>
      </c>
      <c r="RF4" s="39">
        <f t="shared" si="47"/>
        <v>2405.6659824110011</v>
      </c>
      <c r="RG4" s="39">
        <f t="shared" si="47"/>
        <v>2405.6659824110011</v>
      </c>
      <c r="RH4" s="39">
        <f t="shared" si="47"/>
        <v>2405.6659824110011</v>
      </c>
      <c r="RI4" s="39">
        <f t="shared" si="47"/>
        <v>2405.6659824110011</v>
      </c>
      <c r="RJ4" s="39">
        <f t="shared" si="47"/>
        <v>2405.6659824110011</v>
      </c>
      <c r="RK4" s="39">
        <f t="shared" si="47"/>
        <v>2405.6659824110011</v>
      </c>
      <c r="RL4" s="39">
        <f t="shared" si="47"/>
        <v>2405.6659824110011</v>
      </c>
      <c r="RM4" s="39">
        <f t="shared" si="47"/>
        <v>2405.6659824110011</v>
      </c>
      <c r="RN4" s="39">
        <f t="shared" si="47"/>
        <v>2405.6659824110011</v>
      </c>
      <c r="RO4" s="39">
        <f t="shared" si="47"/>
        <v>2405.6659824110011</v>
      </c>
      <c r="RP4" s="39">
        <f t="shared" ref="RP4:RP7" si="50">RO4*1.05</f>
        <v>2525.9492815315512</v>
      </c>
      <c r="RQ4" s="39">
        <f t="shared" si="47"/>
        <v>2525.9492815315512</v>
      </c>
      <c r="RR4" s="39">
        <f t="shared" si="47"/>
        <v>2525.9492815315512</v>
      </c>
      <c r="RS4" s="39">
        <f t="shared" si="47"/>
        <v>2525.9492815315512</v>
      </c>
      <c r="RT4" s="39">
        <f t="shared" si="47"/>
        <v>2525.9492815315512</v>
      </c>
      <c r="RU4" s="39">
        <f t="shared" si="47"/>
        <v>2525.9492815315512</v>
      </c>
      <c r="RV4" s="39">
        <f t="shared" si="47"/>
        <v>2525.9492815315512</v>
      </c>
      <c r="RW4" s="39">
        <f t="shared" si="47"/>
        <v>2525.9492815315512</v>
      </c>
      <c r="RX4" s="39">
        <f t="shared" si="47"/>
        <v>2525.9492815315512</v>
      </c>
      <c r="RY4" s="39">
        <f t="shared" si="47"/>
        <v>2525.9492815315512</v>
      </c>
      <c r="RZ4" s="39">
        <f t="shared" si="47"/>
        <v>2525.9492815315512</v>
      </c>
      <c r="SA4" s="39">
        <f t="shared" si="47"/>
        <v>2525.9492815315512</v>
      </c>
      <c r="SB4" s="39">
        <f t="shared" ref="SB4:SB7" si="51">SA4*1.05</f>
        <v>2652.246745608129</v>
      </c>
      <c r="SC4" s="39">
        <f t="shared" si="47"/>
        <v>2652.246745608129</v>
      </c>
      <c r="SD4" s="39">
        <f t="shared" si="47"/>
        <v>2652.246745608129</v>
      </c>
      <c r="SE4" s="39">
        <f t="shared" si="47"/>
        <v>2652.246745608129</v>
      </c>
      <c r="SF4" s="39">
        <f t="shared" si="47"/>
        <v>2652.246745608129</v>
      </c>
      <c r="SG4" s="39">
        <f t="shared" si="47"/>
        <v>2652.246745608129</v>
      </c>
      <c r="SH4" s="39">
        <f t="shared" si="47"/>
        <v>2652.246745608129</v>
      </c>
      <c r="SI4" s="39">
        <f t="shared" si="47"/>
        <v>2652.246745608129</v>
      </c>
      <c r="SJ4" s="39">
        <f t="shared" si="47"/>
        <v>2652.246745608129</v>
      </c>
      <c r="SK4" s="39">
        <f t="shared" si="47"/>
        <v>2652.246745608129</v>
      </c>
      <c r="SL4" s="39">
        <f t="shared" si="47"/>
        <v>2652.246745608129</v>
      </c>
      <c r="SM4" s="39">
        <f t="shared" si="47"/>
        <v>2652.246745608129</v>
      </c>
      <c r="SN4" s="39">
        <f t="shared" ref="SN4:SN7" si="52">SM4*1.05</f>
        <v>2784.8590828885358</v>
      </c>
      <c r="SO4" s="39">
        <f t="shared" si="47"/>
        <v>2784.8590828885358</v>
      </c>
      <c r="SP4" s="39">
        <f t="shared" si="47"/>
        <v>2784.8590828885358</v>
      </c>
      <c r="SQ4" s="39">
        <f t="shared" si="47"/>
        <v>2784.8590828885358</v>
      </c>
      <c r="SR4" s="39">
        <f t="shared" si="47"/>
        <v>2784.8590828885358</v>
      </c>
      <c r="SS4" s="39">
        <f t="shared" si="47"/>
        <v>2784.8590828885358</v>
      </c>
      <c r="ST4" s="39">
        <f t="shared" si="47"/>
        <v>2784.8590828885358</v>
      </c>
      <c r="SU4" s="39">
        <f t="shared" si="47"/>
        <v>2784.8590828885358</v>
      </c>
      <c r="SV4" s="39">
        <f t="shared" si="47"/>
        <v>2784.8590828885358</v>
      </c>
      <c r="SW4" s="39">
        <f t="shared" si="47"/>
        <v>2784.8590828885358</v>
      </c>
      <c r="SX4" s="39">
        <f t="shared" si="47"/>
        <v>2784.8590828885358</v>
      </c>
      <c r="SY4" s="39">
        <f t="shared" si="47"/>
        <v>2784.8590828885358</v>
      </c>
      <c r="SZ4" s="39">
        <f t="shared" ref="SZ4:SZ7" si="53">SY4*1.05</f>
        <v>2924.1020370329629</v>
      </c>
      <c r="TA4" s="39">
        <f t="shared" ref="TA4:VL7" si="54">SZ4</f>
        <v>2924.1020370329629</v>
      </c>
      <c r="TB4" s="39">
        <f t="shared" si="54"/>
        <v>2924.1020370329629</v>
      </c>
      <c r="TC4" s="39">
        <f t="shared" si="54"/>
        <v>2924.1020370329629</v>
      </c>
      <c r="TD4" s="39">
        <f t="shared" si="54"/>
        <v>2924.1020370329629</v>
      </c>
      <c r="TE4" s="39">
        <f t="shared" si="54"/>
        <v>2924.1020370329629</v>
      </c>
      <c r="TF4" s="39">
        <f t="shared" si="54"/>
        <v>2924.1020370329629</v>
      </c>
      <c r="TG4" s="39">
        <f t="shared" si="54"/>
        <v>2924.1020370329629</v>
      </c>
      <c r="TH4" s="39">
        <f t="shared" si="54"/>
        <v>2924.1020370329629</v>
      </c>
      <c r="TI4" s="39">
        <f t="shared" si="54"/>
        <v>2924.1020370329629</v>
      </c>
      <c r="TJ4" s="39">
        <f t="shared" si="54"/>
        <v>2924.1020370329629</v>
      </c>
      <c r="TK4" s="39">
        <f t="shared" si="54"/>
        <v>2924.1020370329629</v>
      </c>
      <c r="TL4" s="39">
        <f t="shared" ref="TL4:TL7" si="55">TK4*1.05</f>
        <v>3070.307138884611</v>
      </c>
      <c r="TM4" s="39">
        <f t="shared" si="54"/>
        <v>3070.307138884611</v>
      </c>
      <c r="TN4" s="39">
        <f t="shared" si="54"/>
        <v>3070.307138884611</v>
      </c>
      <c r="TO4" s="39">
        <f t="shared" si="54"/>
        <v>3070.307138884611</v>
      </c>
      <c r="TP4" s="39">
        <f t="shared" si="54"/>
        <v>3070.307138884611</v>
      </c>
      <c r="TQ4" s="39">
        <f t="shared" si="54"/>
        <v>3070.307138884611</v>
      </c>
      <c r="TR4" s="39">
        <f t="shared" si="54"/>
        <v>3070.307138884611</v>
      </c>
      <c r="TS4" s="39">
        <f t="shared" si="54"/>
        <v>3070.307138884611</v>
      </c>
      <c r="TT4" s="39">
        <f t="shared" si="54"/>
        <v>3070.307138884611</v>
      </c>
      <c r="TU4" s="39">
        <f t="shared" si="54"/>
        <v>3070.307138884611</v>
      </c>
      <c r="TV4" s="39">
        <f t="shared" si="54"/>
        <v>3070.307138884611</v>
      </c>
      <c r="TW4" s="39">
        <f t="shared" si="54"/>
        <v>3070.307138884611</v>
      </c>
      <c r="TX4" s="39">
        <f t="shared" ref="TX4:TX7" si="56">TW4*1.05</f>
        <v>3223.822495828842</v>
      </c>
      <c r="TY4" s="39">
        <f t="shared" si="54"/>
        <v>3223.822495828842</v>
      </c>
      <c r="TZ4" s="39">
        <f t="shared" si="54"/>
        <v>3223.822495828842</v>
      </c>
      <c r="UA4" s="39">
        <f t="shared" si="54"/>
        <v>3223.822495828842</v>
      </c>
      <c r="UB4" s="39">
        <f t="shared" si="54"/>
        <v>3223.822495828842</v>
      </c>
      <c r="UC4" s="39">
        <f t="shared" si="54"/>
        <v>3223.822495828842</v>
      </c>
      <c r="UD4" s="39">
        <f t="shared" si="54"/>
        <v>3223.822495828842</v>
      </c>
      <c r="UE4" s="39">
        <f t="shared" si="54"/>
        <v>3223.822495828842</v>
      </c>
      <c r="UF4" s="39">
        <f t="shared" si="54"/>
        <v>3223.822495828842</v>
      </c>
      <c r="UG4" s="39">
        <f t="shared" si="54"/>
        <v>3223.822495828842</v>
      </c>
      <c r="UH4" s="39">
        <f t="shared" si="54"/>
        <v>3223.822495828842</v>
      </c>
      <c r="UI4" s="39">
        <f t="shared" si="54"/>
        <v>3223.822495828842</v>
      </c>
      <c r="UJ4" s="39">
        <f t="shared" ref="UJ4:UJ7" si="57">UI4*1.05</f>
        <v>3385.0136206202842</v>
      </c>
      <c r="UK4" s="39">
        <f t="shared" si="54"/>
        <v>3385.0136206202842</v>
      </c>
      <c r="UL4" s="39">
        <f t="shared" si="54"/>
        <v>3385.0136206202842</v>
      </c>
      <c r="UM4" s="39">
        <f t="shared" si="54"/>
        <v>3385.0136206202842</v>
      </c>
      <c r="UN4" s="39">
        <f t="shared" si="54"/>
        <v>3385.0136206202842</v>
      </c>
      <c r="UO4" s="39">
        <f t="shared" si="54"/>
        <v>3385.0136206202842</v>
      </c>
      <c r="UP4" s="39">
        <f t="shared" si="54"/>
        <v>3385.0136206202842</v>
      </c>
      <c r="UQ4" s="39">
        <f t="shared" si="54"/>
        <v>3385.0136206202842</v>
      </c>
      <c r="UR4" s="39">
        <f t="shared" si="54"/>
        <v>3385.0136206202842</v>
      </c>
      <c r="US4" s="39">
        <f t="shared" si="54"/>
        <v>3385.0136206202842</v>
      </c>
      <c r="UT4" s="39">
        <f t="shared" si="54"/>
        <v>3385.0136206202842</v>
      </c>
      <c r="UU4" s="39">
        <f t="shared" si="54"/>
        <v>3385.0136206202842</v>
      </c>
      <c r="UV4" s="39">
        <f t="shared" ref="UV4:UV7" si="58">UU4*1.05</f>
        <v>3554.2643016512984</v>
      </c>
      <c r="UW4" s="39">
        <f t="shared" si="54"/>
        <v>3554.2643016512984</v>
      </c>
      <c r="UX4" s="39">
        <f t="shared" si="54"/>
        <v>3554.2643016512984</v>
      </c>
      <c r="UY4" s="39">
        <f t="shared" si="54"/>
        <v>3554.2643016512984</v>
      </c>
      <c r="UZ4" s="39">
        <f t="shared" si="54"/>
        <v>3554.2643016512984</v>
      </c>
      <c r="VA4" s="39">
        <f t="shared" si="54"/>
        <v>3554.2643016512984</v>
      </c>
      <c r="VB4" s="39">
        <f t="shared" si="54"/>
        <v>3554.2643016512984</v>
      </c>
      <c r="VC4" s="39">
        <f t="shared" si="54"/>
        <v>3554.2643016512984</v>
      </c>
      <c r="VD4" s="39">
        <f t="shared" si="54"/>
        <v>3554.2643016512984</v>
      </c>
      <c r="VE4" s="39">
        <f t="shared" si="54"/>
        <v>3554.2643016512984</v>
      </c>
      <c r="VF4" s="39">
        <f t="shared" si="54"/>
        <v>3554.2643016512984</v>
      </c>
      <c r="VG4" s="39">
        <f t="shared" si="54"/>
        <v>3554.2643016512984</v>
      </c>
      <c r="VH4" s="39">
        <f t="shared" ref="VH4:VH7" si="59">VG4*1.05</f>
        <v>3731.9775167338635</v>
      </c>
      <c r="VI4" s="39">
        <f t="shared" si="54"/>
        <v>3731.9775167338635</v>
      </c>
      <c r="VJ4" s="39">
        <f t="shared" si="54"/>
        <v>3731.9775167338635</v>
      </c>
      <c r="VK4" s="39">
        <f t="shared" si="54"/>
        <v>3731.9775167338635</v>
      </c>
      <c r="VL4" s="39">
        <f t="shared" si="54"/>
        <v>3731.9775167338635</v>
      </c>
      <c r="VM4" s="39">
        <f t="shared" ref="VM4:XX7" si="60">VL4</f>
        <v>3731.9775167338635</v>
      </c>
      <c r="VN4" s="39">
        <f t="shared" si="60"/>
        <v>3731.9775167338635</v>
      </c>
      <c r="VO4" s="39">
        <f t="shared" si="60"/>
        <v>3731.9775167338635</v>
      </c>
      <c r="VP4" s="39">
        <f t="shared" si="60"/>
        <v>3731.9775167338635</v>
      </c>
      <c r="VQ4" s="39">
        <f t="shared" si="60"/>
        <v>3731.9775167338635</v>
      </c>
      <c r="VR4" s="39">
        <f t="shared" si="60"/>
        <v>3731.9775167338635</v>
      </c>
      <c r="VS4" s="39">
        <f t="shared" si="60"/>
        <v>3731.9775167338635</v>
      </c>
      <c r="VT4" s="39">
        <f t="shared" ref="VT4:VT7" si="61">VS4*1.05</f>
        <v>3918.5763925705569</v>
      </c>
      <c r="VU4" s="39">
        <f t="shared" si="60"/>
        <v>3918.5763925705569</v>
      </c>
      <c r="VV4" s="39">
        <f t="shared" si="60"/>
        <v>3918.5763925705569</v>
      </c>
      <c r="VW4" s="39">
        <f t="shared" si="60"/>
        <v>3918.5763925705569</v>
      </c>
      <c r="VX4" s="39">
        <f t="shared" si="60"/>
        <v>3918.5763925705569</v>
      </c>
      <c r="VY4" s="39">
        <f t="shared" si="60"/>
        <v>3918.5763925705569</v>
      </c>
      <c r="VZ4" s="39">
        <f t="shared" si="60"/>
        <v>3918.5763925705569</v>
      </c>
      <c r="WA4" s="39">
        <f t="shared" si="60"/>
        <v>3918.5763925705569</v>
      </c>
      <c r="WB4" s="39">
        <f t="shared" si="60"/>
        <v>3918.5763925705569</v>
      </c>
      <c r="WC4" s="39">
        <f t="shared" si="60"/>
        <v>3918.5763925705569</v>
      </c>
      <c r="WD4" s="39">
        <f t="shared" si="60"/>
        <v>3918.5763925705569</v>
      </c>
      <c r="WE4" s="39">
        <f t="shared" si="60"/>
        <v>3918.5763925705569</v>
      </c>
      <c r="WF4" s="39">
        <f t="shared" ref="WF4:WF7" si="62">WE4*1.05</f>
        <v>4114.5052121990848</v>
      </c>
      <c r="WG4" s="39">
        <f t="shared" si="60"/>
        <v>4114.5052121990848</v>
      </c>
      <c r="WH4" s="39">
        <f t="shared" si="60"/>
        <v>4114.5052121990848</v>
      </c>
      <c r="WI4" s="39">
        <f t="shared" si="60"/>
        <v>4114.5052121990848</v>
      </c>
      <c r="WJ4" s="39">
        <f t="shared" si="60"/>
        <v>4114.5052121990848</v>
      </c>
      <c r="WK4" s="39">
        <f t="shared" si="60"/>
        <v>4114.5052121990848</v>
      </c>
      <c r="WL4" s="39">
        <f t="shared" si="60"/>
        <v>4114.5052121990848</v>
      </c>
      <c r="WM4" s="39">
        <f t="shared" si="60"/>
        <v>4114.5052121990848</v>
      </c>
      <c r="WN4" s="39">
        <f t="shared" si="60"/>
        <v>4114.5052121990848</v>
      </c>
      <c r="WO4" s="39">
        <f t="shared" si="60"/>
        <v>4114.5052121990848</v>
      </c>
      <c r="WP4" s="39">
        <f t="shared" si="60"/>
        <v>4114.5052121990848</v>
      </c>
      <c r="WQ4" s="39">
        <f t="shared" si="60"/>
        <v>4114.5052121990848</v>
      </c>
      <c r="WR4" s="39">
        <f t="shared" ref="WR4:WR7" si="63">WQ4*1.05</f>
        <v>4320.2304728090394</v>
      </c>
      <c r="WS4" s="39">
        <f t="shared" si="60"/>
        <v>4320.2304728090394</v>
      </c>
      <c r="WT4" s="39">
        <f t="shared" si="60"/>
        <v>4320.2304728090394</v>
      </c>
      <c r="WU4" s="39">
        <f t="shared" si="60"/>
        <v>4320.2304728090394</v>
      </c>
      <c r="WV4" s="39">
        <f t="shared" si="60"/>
        <v>4320.2304728090394</v>
      </c>
      <c r="WW4" s="39">
        <f t="shared" si="60"/>
        <v>4320.2304728090394</v>
      </c>
      <c r="WX4" s="39">
        <f t="shared" si="60"/>
        <v>4320.2304728090394</v>
      </c>
      <c r="WY4" s="39">
        <f t="shared" si="60"/>
        <v>4320.2304728090394</v>
      </c>
      <c r="WZ4" s="39">
        <f t="shared" si="60"/>
        <v>4320.2304728090394</v>
      </c>
      <c r="XA4" s="39">
        <f t="shared" si="60"/>
        <v>4320.2304728090394</v>
      </c>
      <c r="XB4" s="39">
        <f t="shared" si="60"/>
        <v>4320.2304728090394</v>
      </c>
      <c r="XC4" s="39">
        <f t="shared" si="60"/>
        <v>4320.2304728090394</v>
      </c>
      <c r="XD4" s="39">
        <f t="shared" ref="XD4:XD7" si="64">XC4*1.05</f>
        <v>4536.2419964494911</v>
      </c>
      <c r="XE4" s="39">
        <f t="shared" si="60"/>
        <v>4536.2419964494911</v>
      </c>
      <c r="XF4" s="39">
        <f t="shared" ref="XF4:XO4" si="65">XE4</f>
        <v>4536.2419964494911</v>
      </c>
      <c r="XG4" s="39">
        <f t="shared" si="65"/>
        <v>4536.2419964494911</v>
      </c>
      <c r="XH4" s="39">
        <f t="shared" si="65"/>
        <v>4536.2419964494911</v>
      </c>
      <c r="XI4" s="39">
        <f t="shared" si="65"/>
        <v>4536.2419964494911</v>
      </c>
      <c r="XJ4" s="39">
        <f t="shared" si="65"/>
        <v>4536.2419964494911</v>
      </c>
      <c r="XK4" s="39">
        <f t="shared" si="65"/>
        <v>4536.2419964494911</v>
      </c>
      <c r="XL4" s="39">
        <f t="shared" si="65"/>
        <v>4536.2419964494911</v>
      </c>
      <c r="XM4" s="39">
        <f t="shared" si="65"/>
        <v>4536.2419964494911</v>
      </c>
      <c r="XN4" s="39">
        <f t="shared" si="65"/>
        <v>4536.2419964494911</v>
      </c>
      <c r="XO4" s="39">
        <f t="shared" si="65"/>
        <v>4536.2419964494911</v>
      </c>
      <c r="XP4" s="39">
        <f t="shared" ref="XP4:XP7" si="66">XO4*1.05</f>
        <v>4763.054096271966</v>
      </c>
      <c r="XQ4" s="39">
        <f t="shared" si="60"/>
        <v>4763.054096271966</v>
      </c>
      <c r="XR4" s="39">
        <f t="shared" si="60"/>
        <v>4763.054096271966</v>
      </c>
      <c r="XS4" s="39">
        <f t="shared" si="60"/>
        <v>4763.054096271966</v>
      </c>
      <c r="XT4" s="39">
        <f t="shared" si="60"/>
        <v>4763.054096271966</v>
      </c>
      <c r="XU4" s="39">
        <f t="shared" si="60"/>
        <v>4763.054096271966</v>
      </c>
      <c r="XV4" s="39">
        <f t="shared" si="60"/>
        <v>4763.054096271966</v>
      </c>
      <c r="XW4" s="39">
        <f t="shared" si="60"/>
        <v>4763.054096271966</v>
      </c>
      <c r="XX4" s="39">
        <f t="shared" si="60"/>
        <v>4763.054096271966</v>
      </c>
      <c r="XY4" s="39">
        <f t="shared" ref="XY4:ZW7" si="67">XX4</f>
        <v>4763.054096271966</v>
      </c>
      <c r="XZ4" s="39">
        <f t="shared" si="67"/>
        <v>4763.054096271966</v>
      </c>
      <c r="YA4" s="39">
        <f t="shared" si="67"/>
        <v>4763.054096271966</v>
      </c>
      <c r="YB4" s="39">
        <f t="shared" ref="YB4:YB7" si="68">YA4*1.05</f>
        <v>5001.2068010855646</v>
      </c>
      <c r="YC4" s="39">
        <f t="shared" si="67"/>
        <v>5001.2068010855646</v>
      </c>
      <c r="YD4" s="39">
        <f t="shared" si="67"/>
        <v>5001.2068010855646</v>
      </c>
      <c r="YE4" s="39">
        <f t="shared" si="67"/>
        <v>5001.2068010855646</v>
      </c>
      <c r="YF4" s="39">
        <f t="shared" si="67"/>
        <v>5001.2068010855646</v>
      </c>
      <c r="YG4" s="39">
        <f t="shared" si="67"/>
        <v>5001.2068010855646</v>
      </c>
      <c r="YH4" s="39">
        <f t="shared" si="67"/>
        <v>5001.2068010855646</v>
      </c>
      <c r="YI4" s="39">
        <f t="shared" si="67"/>
        <v>5001.2068010855646</v>
      </c>
      <c r="YJ4" s="39">
        <f t="shared" si="67"/>
        <v>5001.2068010855646</v>
      </c>
      <c r="YK4" s="39">
        <f t="shared" si="67"/>
        <v>5001.2068010855646</v>
      </c>
      <c r="YL4" s="39">
        <f t="shared" si="67"/>
        <v>5001.2068010855646</v>
      </c>
      <c r="YM4" s="39">
        <f t="shared" si="67"/>
        <v>5001.2068010855646</v>
      </c>
      <c r="YN4" s="39">
        <f t="shared" ref="YN4:YN7" si="69">YM4*1.05</f>
        <v>5251.2671411398433</v>
      </c>
      <c r="YO4" s="39">
        <f t="shared" si="67"/>
        <v>5251.2671411398433</v>
      </c>
      <c r="YP4" s="39">
        <f t="shared" si="67"/>
        <v>5251.2671411398433</v>
      </c>
      <c r="YQ4" s="39">
        <f t="shared" si="67"/>
        <v>5251.2671411398433</v>
      </c>
      <c r="YR4" s="39">
        <f t="shared" si="67"/>
        <v>5251.2671411398433</v>
      </c>
      <c r="YS4" s="39">
        <f t="shared" si="67"/>
        <v>5251.2671411398433</v>
      </c>
      <c r="YT4" s="39">
        <f t="shared" si="67"/>
        <v>5251.2671411398433</v>
      </c>
      <c r="YU4" s="39">
        <f t="shared" si="67"/>
        <v>5251.2671411398433</v>
      </c>
      <c r="YV4" s="39">
        <f t="shared" si="67"/>
        <v>5251.2671411398433</v>
      </c>
      <c r="YW4" s="39">
        <f t="shared" si="67"/>
        <v>5251.2671411398433</v>
      </c>
      <c r="YX4" s="39">
        <f t="shared" si="67"/>
        <v>5251.2671411398433</v>
      </c>
      <c r="YY4" s="39">
        <f t="shared" si="67"/>
        <v>5251.2671411398433</v>
      </c>
      <c r="YZ4" s="39">
        <f t="shared" ref="YZ4:YZ7" si="70">YY4*1.05</f>
        <v>5513.8304981968358</v>
      </c>
      <c r="ZA4" s="39">
        <f t="shared" si="67"/>
        <v>5513.8304981968358</v>
      </c>
      <c r="ZB4" s="39">
        <f t="shared" si="67"/>
        <v>5513.8304981968358</v>
      </c>
      <c r="ZC4" s="39">
        <f t="shared" si="67"/>
        <v>5513.8304981968358</v>
      </c>
      <c r="ZD4" s="39">
        <f t="shared" si="67"/>
        <v>5513.8304981968358</v>
      </c>
      <c r="ZE4" s="39">
        <f t="shared" si="67"/>
        <v>5513.8304981968358</v>
      </c>
      <c r="ZF4" s="39">
        <f t="shared" si="67"/>
        <v>5513.8304981968358</v>
      </c>
      <c r="ZG4" s="39">
        <f t="shared" si="67"/>
        <v>5513.8304981968358</v>
      </c>
      <c r="ZH4" s="39">
        <f t="shared" si="67"/>
        <v>5513.8304981968358</v>
      </c>
      <c r="ZI4" s="39">
        <f t="shared" si="67"/>
        <v>5513.8304981968358</v>
      </c>
      <c r="ZJ4" s="39">
        <f t="shared" si="67"/>
        <v>5513.8304981968358</v>
      </c>
      <c r="ZK4" s="39">
        <f t="shared" si="67"/>
        <v>5513.8304981968358</v>
      </c>
      <c r="ZL4" s="39">
        <f t="shared" ref="ZL4:ZL7" si="71">ZK4*1.07</f>
        <v>5899.7986330706144</v>
      </c>
      <c r="ZM4" s="39">
        <f t="shared" si="67"/>
        <v>5899.7986330706144</v>
      </c>
      <c r="ZN4" s="39">
        <f t="shared" si="67"/>
        <v>5899.7986330706144</v>
      </c>
      <c r="ZO4" s="39">
        <f t="shared" si="67"/>
        <v>5899.7986330706144</v>
      </c>
      <c r="ZP4" s="39">
        <f t="shared" si="67"/>
        <v>5899.7986330706144</v>
      </c>
      <c r="ZQ4" s="39">
        <f t="shared" si="67"/>
        <v>5899.7986330706144</v>
      </c>
      <c r="ZR4" s="39">
        <f t="shared" si="67"/>
        <v>5899.7986330706144</v>
      </c>
      <c r="ZS4" s="39">
        <f t="shared" si="67"/>
        <v>5899.7986330706144</v>
      </c>
      <c r="ZT4" s="39">
        <f t="shared" si="67"/>
        <v>5899.7986330706144</v>
      </c>
      <c r="ZU4" s="39">
        <f t="shared" si="67"/>
        <v>5899.7986330706144</v>
      </c>
      <c r="ZV4" s="39">
        <f t="shared" si="67"/>
        <v>5899.7986330706144</v>
      </c>
      <c r="ZW4" s="39">
        <f t="shared" si="67"/>
        <v>5899.7986330706144</v>
      </c>
      <c r="ZX4" s="39">
        <f>SUM(BL4:ZW4)</f>
        <v>1350424.9868044548</v>
      </c>
      <c r="ZY4" s="39"/>
      <c r="ZZ4" s="39"/>
      <c r="AAA4" s="39"/>
      <c r="ADH4" s="64"/>
      <c r="ADI4" s="64"/>
      <c r="ADJ4" s="64"/>
      <c r="ADK4" s="64"/>
      <c r="ADL4" s="64"/>
      <c r="ADM4" s="64"/>
      <c r="ADN4" s="64"/>
      <c r="ADO4" s="64"/>
      <c r="ADP4" s="64"/>
      <c r="ADQ4" s="64"/>
      <c r="ADR4" s="64"/>
    </row>
    <row r="5" spans="3:798" x14ac:dyDescent="0.3">
      <c r="P5" s="40">
        <f t="shared" si="0"/>
        <v>0</v>
      </c>
      <c r="AA5" s="40"/>
      <c r="AB5" s="39">
        <f t="shared" si="1"/>
        <v>0</v>
      </c>
      <c r="AN5" s="39">
        <f t="shared" si="2"/>
        <v>0</v>
      </c>
      <c r="AZ5" s="39">
        <f t="shared" si="3"/>
        <v>0</v>
      </c>
      <c r="BL5" s="40">
        <f>9942.81131307648/12</f>
        <v>828.56760942303993</v>
      </c>
      <c r="BM5" s="39">
        <f t="shared" si="4"/>
        <v>828.56760942303993</v>
      </c>
      <c r="BN5" s="39">
        <f t="shared" si="4"/>
        <v>828.56760942303993</v>
      </c>
      <c r="BO5" s="39">
        <f t="shared" si="4"/>
        <v>828.56760942303993</v>
      </c>
      <c r="BP5" s="39">
        <f t="shared" si="4"/>
        <v>828.56760942303993</v>
      </c>
      <c r="BQ5" s="39">
        <f t="shared" si="4"/>
        <v>828.56760942303993</v>
      </c>
      <c r="BR5" s="39">
        <f t="shared" si="4"/>
        <v>828.56760942303993</v>
      </c>
      <c r="BS5" s="39">
        <f t="shared" si="4"/>
        <v>828.56760942303993</v>
      </c>
      <c r="BT5" s="39">
        <f t="shared" si="4"/>
        <v>828.56760942303993</v>
      </c>
      <c r="BU5" s="39">
        <f t="shared" si="4"/>
        <v>828.56760942303993</v>
      </c>
      <c r="BV5" s="39">
        <f t="shared" si="4"/>
        <v>828.56760942303993</v>
      </c>
      <c r="BW5" s="39">
        <f t="shared" si="4"/>
        <v>828.56760942303993</v>
      </c>
      <c r="BX5" s="39">
        <f t="shared" si="5"/>
        <v>869.99598989419201</v>
      </c>
      <c r="BY5" s="39">
        <f t="shared" si="6"/>
        <v>869.99598989419201</v>
      </c>
      <c r="BZ5" s="39">
        <f t="shared" si="6"/>
        <v>869.99598989419201</v>
      </c>
      <c r="CA5" s="39">
        <f t="shared" si="6"/>
        <v>869.99598989419201</v>
      </c>
      <c r="CB5" s="39">
        <f t="shared" si="6"/>
        <v>869.99598989419201</v>
      </c>
      <c r="CC5" s="39">
        <f t="shared" si="6"/>
        <v>869.99598989419201</v>
      </c>
      <c r="CD5" s="39">
        <f t="shared" si="6"/>
        <v>869.99598989419201</v>
      </c>
      <c r="CE5" s="39">
        <f t="shared" si="6"/>
        <v>869.99598989419201</v>
      </c>
      <c r="CF5" s="39">
        <f t="shared" si="6"/>
        <v>869.99598989419201</v>
      </c>
      <c r="CG5" s="39">
        <f t="shared" si="6"/>
        <v>869.99598989419201</v>
      </c>
      <c r="CH5" s="39">
        <f t="shared" ref="CH5:CI5" si="72">CG5</f>
        <v>869.99598989419201</v>
      </c>
      <c r="CI5" s="39">
        <f t="shared" si="72"/>
        <v>869.99598989419201</v>
      </c>
      <c r="CJ5" s="39">
        <f t="shared" si="5"/>
        <v>913.4957893889017</v>
      </c>
      <c r="CK5" s="39">
        <f t="shared" si="8"/>
        <v>913.4957893889017</v>
      </c>
      <c r="CL5" s="39">
        <f t="shared" si="8"/>
        <v>913.4957893889017</v>
      </c>
      <c r="CM5" s="39">
        <f t="shared" si="8"/>
        <v>913.4957893889017</v>
      </c>
      <c r="CN5" s="39">
        <f t="shared" si="8"/>
        <v>913.4957893889017</v>
      </c>
      <c r="CO5" s="39">
        <f t="shared" si="8"/>
        <v>913.4957893889017</v>
      </c>
      <c r="CP5" s="39">
        <f t="shared" si="8"/>
        <v>913.4957893889017</v>
      </c>
      <c r="CQ5" s="39">
        <f t="shared" si="8"/>
        <v>913.4957893889017</v>
      </c>
      <c r="CR5" s="39">
        <f t="shared" si="8"/>
        <v>913.4957893889017</v>
      </c>
      <c r="CS5" s="39">
        <f t="shared" si="8"/>
        <v>913.4957893889017</v>
      </c>
      <c r="CT5" s="39">
        <f t="shared" si="8"/>
        <v>913.4957893889017</v>
      </c>
      <c r="CU5" s="39">
        <f t="shared" si="8"/>
        <v>913.4957893889017</v>
      </c>
      <c r="CV5" s="39">
        <f t="shared" ref="CV5" si="73">CU5*1.05</f>
        <v>959.17057885834686</v>
      </c>
      <c r="CW5" s="39">
        <f t="shared" ref="CW5:DG5" si="74">CV5</f>
        <v>959.17057885834686</v>
      </c>
      <c r="CX5" s="39">
        <f t="shared" si="74"/>
        <v>959.17057885834686</v>
      </c>
      <c r="CY5" s="39">
        <f t="shared" si="74"/>
        <v>959.17057885834686</v>
      </c>
      <c r="CZ5" s="39">
        <f t="shared" si="74"/>
        <v>959.17057885834686</v>
      </c>
      <c r="DA5" s="39">
        <f t="shared" si="74"/>
        <v>959.17057885834686</v>
      </c>
      <c r="DB5" s="39">
        <f t="shared" si="74"/>
        <v>959.17057885834686</v>
      </c>
      <c r="DC5" s="39">
        <f t="shared" si="74"/>
        <v>959.17057885834686</v>
      </c>
      <c r="DD5" s="39">
        <f t="shared" si="74"/>
        <v>959.17057885834686</v>
      </c>
      <c r="DE5" s="39">
        <f t="shared" si="74"/>
        <v>959.17057885834686</v>
      </c>
      <c r="DF5" s="39">
        <f t="shared" si="74"/>
        <v>959.17057885834686</v>
      </c>
      <c r="DG5" s="39">
        <f t="shared" si="74"/>
        <v>959.17057885834686</v>
      </c>
      <c r="DH5" s="39">
        <f t="shared" si="11"/>
        <v>1007.1291078012642</v>
      </c>
      <c r="DI5" s="39">
        <f t="shared" ref="DI5:DS5" si="75">DH5</f>
        <v>1007.1291078012642</v>
      </c>
      <c r="DJ5" s="39">
        <f t="shared" si="75"/>
        <v>1007.1291078012642</v>
      </c>
      <c r="DK5" s="39">
        <f t="shared" si="75"/>
        <v>1007.1291078012642</v>
      </c>
      <c r="DL5" s="39">
        <f t="shared" si="75"/>
        <v>1007.1291078012642</v>
      </c>
      <c r="DM5" s="39">
        <f t="shared" si="75"/>
        <v>1007.1291078012642</v>
      </c>
      <c r="DN5" s="39">
        <f t="shared" si="75"/>
        <v>1007.1291078012642</v>
      </c>
      <c r="DO5" s="39">
        <f t="shared" si="75"/>
        <v>1007.1291078012642</v>
      </c>
      <c r="DP5" s="39">
        <f t="shared" si="75"/>
        <v>1007.1291078012642</v>
      </c>
      <c r="DQ5" s="39">
        <f t="shared" si="75"/>
        <v>1007.1291078012642</v>
      </c>
      <c r="DR5" s="39">
        <f t="shared" si="75"/>
        <v>1007.1291078012642</v>
      </c>
      <c r="DS5" s="39">
        <f t="shared" si="75"/>
        <v>1007.1291078012642</v>
      </c>
      <c r="DT5" s="39">
        <f t="shared" si="13"/>
        <v>1057.4855631913274</v>
      </c>
      <c r="DU5" s="39">
        <f t="shared" ref="DU5:EE5" si="76">DT5</f>
        <v>1057.4855631913274</v>
      </c>
      <c r="DV5" s="39">
        <f t="shared" si="76"/>
        <v>1057.4855631913274</v>
      </c>
      <c r="DW5" s="39">
        <f t="shared" si="76"/>
        <v>1057.4855631913274</v>
      </c>
      <c r="DX5" s="39">
        <f t="shared" si="76"/>
        <v>1057.4855631913274</v>
      </c>
      <c r="DY5" s="39">
        <f t="shared" si="76"/>
        <v>1057.4855631913274</v>
      </c>
      <c r="DZ5" s="39">
        <f t="shared" si="76"/>
        <v>1057.4855631913274</v>
      </c>
      <c r="EA5" s="39">
        <f t="shared" si="76"/>
        <v>1057.4855631913274</v>
      </c>
      <c r="EB5" s="39">
        <f t="shared" si="76"/>
        <v>1057.4855631913274</v>
      </c>
      <c r="EC5" s="39">
        <f t="shared" si="76"/>
        <v>1057.4855631913274</v>
      </c>
      <c r="ED5" s="39">
        <f t="shared" si="76"/>
        <v>1057.4855631913274</v>
      </c>
      <c r="EE5" s="39">
        <f t="shared" si="76"/>
        <v>1057.4855631913274</v>
      </c>
      <c r="EF5" s="39">
        <f t="shared" si="15"/>
        <v>1110.3598413508939</v>
      </c>
      <c r="EG5" s="39">
        <f t="shared" ref="EG5:GR5" si="77">EF5</f>
        <v>1110.3598413508939</v>
      </c>
      <c r="EH5" s="39">
        <f t="shared" si="77"/>
        <v>1110.3598413508939</v>
      </c>
      <c r="EI5" s="39">
        <f t="shared" si="77"/>
        <v>1110.3598413508939</v>
      </c>
      <c r="EJ5" s="39">
        <f t="shared" si="77"/>
        <v>1110.3598413508939</v>
      </c>
      <c r="EK5" s="39">
        <f t="shared" si="77"/>
        <v>1110.3598413508939</v>
      </c>
      <c r="EL5" s="39">
        <f t="shared" si="77"/>
        <v>1110.3598413508939</v>
      </c>
      <c r="EM5" s="39">
        <f t="shared" si="77"/>
        <v>1110.3598413508939</v>
      </c>
      <c r="EN5" s="39">
        <f t="shared" si="77"/>
        <v>1110.3598413508939</v>
      </c>
      <c r="EO5" s="39">
        <f t="shared" si="77"/>
        <v>1110.3598413508939</v>
      </c>
      <c r="EP5" s="39">
        <f t="shared" si="77"/>
        <v>1110.3598413508939</v>
      </c>
      <c r="EQ5" s="39">
        <f t="shared" si="77"/>
        <v>1110.3598413508939</v>
      </c>
      <c r="ER5" s="39">
        <f t="shared" si="17"/>
        <v>1165.8778334184387</v>
      </c>
      <c r="ES5" s="39">
        <f t="shared" si="77"/>
        <v>1165.8778334184387</v>
      </c>
      <c r="ET5" s="39">
        <f t="shared" si="77"/>
        <v>1165.8778334184387</v>
      </c>
      <c r="EU5" s="39">
        <f t="shared" si="77"/>
        <v>1165.8778334184387</v>
      </c>
      <c r="EV5" s="39">
        <f t="shared" si="77"/>
        <v>1165.8778334184387</v>
      </c>
      <c r="EW5" s="39">
        <f t="shared" si="77"/>
        <v>1165.8778334184387</v>
      </c>
      <c r="EX5" s="39">
        <f t="shared" si="77"/>
        <v>1165.8778334184387</v>
      </c>
      <c r="EY5" s="39">
        <f t="shared" si="77"/>
        <v>1165.8778334184387</v>
      </c>
      <c r="EZ5" s="39">
        <f t="shared" si="77"/>
        <v>1165.8778334184387</v>
      </c>
      <c r="FA5" s="39">
        <f t="shared" si="77"/>
        <v>1165.8778334184387</v>
      </c>
      <c r="FB5" s="39">
        <f t="shared" si="77"/>
        <v>1165.8778334184387</v>
      </c>
      <c r="FC5" s="39">
        <f t="shared" si="77"/>
        <v>1165.8778334184387</v>
      </c>
      <c r="FD5" s="39">
        <f t="shared" si="18"/>
        <v>1224.1717250893607</v>
      </c>
      <c r="FE5" s="39">
        <f t="shared" si="77"/>
        <v>1224.1717250893607</v>
      </c>
      <c r="FF5" s="39">
        <f t="shared" si="77"/>
        <v>1224.1717250893607</v>
      </c>
      <c r="FG5" s="39">
        <f t="shared" si="77"/>
        <v>1224.1717250893607</v>
      </c>
      <c r="FH5" s="39">
        <f t="shared" si="77"/>
        <v>1224.1717250893607</v>
      </c>
      <c r="FI5" s="39">
        <f t="shared" si="77"/>
        <v>1224.1717250893607</v>
      </c>
      <c r="FJ5" s="39">
        <f t="shared" si="77"/>
        <v>1224.1717250893607</v>
      </c>
      <c r="FK5" s="39">
        <f t="shared" si="77"/>
        <v>1224.1717250893607</v>
      </c>
      <c r="FL5" s="39">
        <f t="shared" si="77"/>
        <v>1224.1717250893607</v>
      </c>
      <c r="FM5" s="39">
        <f t="shared" si="77"/>
        <v>1224.1717250893607</v>
      </c>
      <c r="FN5" s="39">
        <f t="shared" si="77"/>
        <v>1224.1717250893607</v>
      </c>
      <c r="FO5" s="39">
        <f t="shared" si="77"/>
        <v>1224.1717250893607</v>
      </c>
      <c r="FP5" s="39">
        <f t="shared" si="19"/>
        <v>1285.3803113438289</v>
      </c>
      <c r="FQ5" s="39">
        <f t="shared" si="77"/>
        <v>1285.3803113438289</v>
      </c>
      <c r="FR5" s="39">
        <f t="shared" si="77"/>
        <v>1285.3803113438289</v>
      </c>
      <c r="FS5" s="39">
        <f t="shared" si="77"/>
        <v>1285.3803113438289</v>
      </c>
      <c r="FT5" s="39">
        <f t="shared" si="77"/>
        <v>1285.3803113438289</v>
      </c>
      <c r="FU5" s="39">
        <f t="shared" si="77"/>
        <v>1285.3803113438289</v>
      </c>
      <c r="FV5" s="39">
        <f t="shared" si="77"/>
        <v>1285.3803113438289</v>
      </c>
      <c r="FW5" s="39">
        <f t="shared" si="77"/>
        <v>1285.3803113438289</v>
      </c>
      <c r="FX5" s="39">
        <f t="shared" si="77"/>
        <v>1285.3803113438289</v>
      </c>
      <c r="FY5" s="39">
        <f t="shared" si="77"/>
        <v>1285.3803113438289</v>
      </c>
      <c r="FZ5" s="39">
        <f t="shared" si="77"/>
        <v>1285.3803113438289</v>
      </c>
      <c r="GA5" s="39">
        <f t="shared" si="77"/>
        <v>1285.3803113438289</v>
      </c>
      <c r="GB5" s="39">
        <f t="shared" si="20"/>
        <v>1349.6493269110204</v>
      </c>
      <c r="GC5" s="39">
        <f t="shared" si="77"/>
        <v>1349.6493269110204</v>
      </c>
      <c r="GD5" s="39">
        <f t="shared" si="77"/>
        <v>1349.6493269110204</v>
      </c>
      <c r="GE5" s="39">
        <f t="shared" si="77"/>
        <v>1349.6493269110204</v>
      </c>
      <c r="GF5" s="39">
        <f t="shared" si="77"/>
        <v>1349.6493269110204</v>
      </c>
      <c r="GG5" s="39">
        <f t="shared" si="77"/>
        <v>1349.6493269110204</v>
      </c>
      <c r="GH5" s="39">
        <f t="shared" si="77"/>
        <v>1349.6493269110204</v>
      </c>
      <c r="GI5" s="39">
        <f t="shared" si="77"/>
        <v>1349.6493269110204</v>
      </c>
      <c r="GJ5" s="39">
        <f t="shared" si="77"/>
        <v>1349.6493269110204</v>
      </c>
      <c r="GK5" s="39">
        <f t="shared" si="77"/>
        <v>1349.6493269110204</v>
      </c>
      <c r="GL5" s="39">
        <f t="shared" si="77"/>
        <v>1349.6493269110204</v>
      </c>
      <c r="GM5" s="39">
        <f t="shared" si="77"/>
        <v>1349.6493269110204</v>
      </c>
      <c r="GN5" s="39">
        <f t="shared" si="21"/>
        <v>1417.1317932565714</v>
      </c>
      <c r="GO5" s="39">
        <f t="shared" si="77"/>
        <v>1417.1317932565714</v>
      </c>
      <c r="GP5" s="39">
        <f t="shared" si="77"/>
        <v>1417.1317932565714</v>
      </c>
      <c r="GQ5" s="39">
        <f t="shared" si="77"/>
        <v>1417.1317932565714</v>
      </c>
      <c r="GR5" s="39">
        <f t="shared" si="77"/>
        <v>1417.1317932565714</v>
      </c>
      <c r="GS5" s="39">
        <f t="shared" si="22"/>
        <v>1417.1317932565714</v>
      </c>
      <c r="GT5" s="39">
        <f t="shared" si="22"/>
        <v>1417.1317932565714</v>
      </c>
      <c r="GU5" s="39">
        <f t="shared" si="22"/>
        <v>1417.1317932565714</v>
      </c>
      <c r="GV5" s="39">
        <f t="shared" si="22"/>
        <v>1417.1317932565714</v>
      </c>
      <c r="GW5" s="39">
        <f t="shared" si="22"/>
        <v>1417.1317932565714</v>
      </c>
      <c r="GX5" s="39">
        <f t="shared" si="22"/>
        <v>1417.1317932565714</v>
      </c>
      <c r="GY5" s="39">
        <f t="shared" si="22"/>
        <v>1417.1317932565714</v>
      </c>
      <c r="GZ5" s="39">
        <f t="shared" si="23"/>
        <v>1487.9883829194</v>
      </c>
      <c r="HA5" s="39">
        <f t="shared" si="22"/>
        <v>1487.9883829194</v>
      </c>
      <c r="HB5" s="39">
        <f t="shared" si="22"/>
        <v>1487.9883829194</v>
      </c>
      <c r="HC5" s="39">
        <f t="shared" si="22"/>
        <v>1487.9883829194</v>
      </c>
      <c r="HD5" s="39">
        <f t="shared" si="22"/>
        <v>1487.9883829194</v>
      </c>
      <c r="HE5" s="39">
        <f t="shared" si="22"/>
        <v>1487.9883829194</v>
      </c>
      <c r="HF5" s="39">
        <f t="shared" si="22"/>
        <v>1487.9883829194</v>
      </c>
      <c r="HG5" s="39">
        <f t="shared" si="22"/>
        <v>1487.9883829194</v>
      </c>
      <c r="HH5" s="39">
        <f t="shared" si="22"/>
        <v>1487.9883829194</v>
      </c>
      <c r="HI5" s="39">
        <f t="shared" si="22"/>
        <v>1487.9883829194</v>
      </c>
      <c r="HJ5" s="39">
        <f t="shared" si="22"/>
        <v>1487.9883829194</v>
      </c>
      <c r="HK5" s="39">
        <f t="shared" si="22"/>
        <v>1487.9883829194</v>
      </c>
      <c r="HL5" s="39">
        <f t="shared" si="24"/>
        <v>1562.3878020653701</v>
      </c>
      <c r="HM5" s="39">
        <f t="shared" si="22"/>
        <v>1562.3878020653701</v>
      </c>
      <c r="HN5" s="39">
        <f t="shared" si="22"/>
        <v>1562.3878020653701</v>
      </c>
      <c r="HO5" s="39">
        <f t="shared" si="22"/>
        <v>1562.3878020653701</v>
      </c>
      <c r="HP5" s="39">
        <f t="shared" si="22"/>
        <v>1562.3878020653701</v>
      </c>
      <c r="HQ5" s="39">
        <f t="shared" si="22"/>
        <v>1562.3878020653701</v>
      </c>
      <c r="HR5" s="39">
        <f t="shared" si="22"/>
        <v>1562.3878020653701</v>
      </c>
      <c r="HS5" s="39">
        <f t="shared" si="22"/>
        <v>1562.3878020653701</v>
      </c>
      <c r="HT5" s="39">
        <f t="shared" si="22"/>
        <v>1562.3878020653701</v>
      </c>
      <c r="HU5" s="39">
        <f t="shared" si="22"/>
        <v>1562.3878020653701</v>
      </c>
      <c r="HV5" s="39">
        <f t="shared" si="22"/>
        <v>1562.3878020653701</v>
      </c>
      <c r="HW5" s="39">
        <f t="shared" si="22"/>
        <v>1562.3878020653701</v>
      </c>
      <c r="HX5" s="39">
        <f t="shared" si="25"/>
        <v>1640.5071921686388</v>
      </c>
      <c r="HY5" s="39">
        <f t="shared" si="22"/>
        <v>1640.5071921686388</v>
      </c>
      <c r="HZ5" s="39">
        <f t="shared" si="22"/>
        <v>1640.5071921686388</v>
      </c>
      <c r="IA5" s="39">
        <f t="shared" si="22"/>
        <v>1640.5071921686388</v>
      </c>
      <c r="IB5" s="39">
        <f t="shared" si="22"/>
        <v>1640.5071921686388</v>
      </c>
      <c r="IC5" s="39">
        <f t="shared" si="22"/>
        <v>1640.5071921686388</v>
      </c>
      <c r="ID5" s="39">
        <f t="shared" si="22"/>
        <v>1640.5071921686388</v>
      </c>
      <c r="IE5" s="39">
        <f t="shared" si="22"/>
        <v>1640.5071921686388</v>
      </c>
      <c r="IF5" s="39">
        <f t="shared" si="22"/>
        <v>1640.5071921686388</v>
      </c>
      <c r="IG5" s="39">
        <f t="shared" si="22"/>
        <v>1640.5071921686388</v>
      </c>
      <c r="IH5" s="39">
        <f t="shared" si="22"/>
        <v>1640.5071921686388</v>
      </c>
      <c r="II5" s="39">
        <f t="shared" si="26"/>
        <v>1722.5325517770707</v>
      </c>
      <c r="IJ5" s="39">
        <f t="shared" si="22"/>
        <v>1722.5325517770707</v>
      </c>
      <c r="IK5" s="39">
        <f t="shared" si="22"/>
        <v>1722.5325517770707</v>
      </c>
      <c r="IL5" s="39">
        <f t="shared" si="22"/>
        <v>1722.5325517770707</v>
      </c>
      <c r="IM5" s="39">
        <f t="shared" si="22"/>
        <v>1722.5325517770707</v>
      </c>
      <c r="IN5" s="39">
        <f t="shared" si="22"/>
        <v>1722.5325517770707</v>
      </c>
      <c r="IO5" s="39">
        <f t="shared" si="22"/>
        <v>1722.5325517770707</v>
      </c>
      <c r="IP5" s="39">
        <f t="shared" si="22"/>
        <v>1722.5325517770707</v>
      </c>
      <c r="IQ5" s="39">
        <f t="shared" si="22"/>
        <v>1722.5325517770707</v>
      </c>
      <c r="IR5" s="39">
        <f t="shared" si="22"/>
        <v>1722.5325517770707</v>
      </c>
      <c r="IS5" s="39">
        <f t="shared" si="22"/>
        <v>1722.5325517770707</v>
      </c>
      <c r="IT5" s="39">
        <f t="shared" si="22"/>
        <v>1722.5325517770707</v>
      </c>
      <c r="IU5" s="39">
        <f t="shared" si="22"/>
        <v>1722.5325517770707</v>
      </c>
      <c r="IV5" s="39">
        <f t="shared" si="27"/>
        <v>1808.6591793659243</v>
      </c>
      <c r="IW5" s="39">
        <f t="shared" si="22"/>
        <v>1808.6591793659243</v>
      </c>
      <c r="IX5" s="39">
        <f t="shared" si="22"/>
        <v>1808.6591793659243</v>
      </c>
      <c r="IY5" s="39">
        <f t="shared" si="22"/>
        <v>1808.6591793659243</v>
      </c>
      <c r="IZ5" s="39">
        <f t="shared" si="22"/>
        <v>1808.6591793659243</v>
      </c>
      <c r="JA5" s="39">
        <f t="shared" si="22"/>
        <v>1808.6591793659243</v>
      </c>
      <c r="JB5" s="39">
        <f t="shared" si="22"/>
        <v>1808.6591793659243</v>
      </c>
      <c r="JC5" s="39">
        <f t="shared" si="22"/>
        <v>1808.6591793659243</v>
      </c>
      <c r="JD5" s="39">
        <f t="shared" si="22"/>
        <v>1808.6591793659243</v>
      </c>
      <c r="JE5" s="39">
        <f t="shared" si="28"/>
        <v>1808.6591793659243</v>
      </c>
      <c r="JF5" s="39">
        <f t="shared" si="28"/>
        <v>1808.6591793659243</v>
      </c>
      <c r="JG5" s="39">
        <f t="shared" si="28"/>
        <v>1808.6591793659243</v>
      </c>
      <c r="JH5" s="39">
        <f t="shared" si="29"/>
        <v>1899.0921383342206</v>
      </c>
      <c r="JI5" s="39">
        <f t="shared" si="28"/>
        <v>1899.0921383342206</v>
      </c>
      <c r="JJ5" s="39">
        <f t="shared" si="28"/>
        <v>1899.0921383342206</v>
      </c>
      <c r="JK5" s="39">
        <f t="shared" si="28"/>
        <v>1899.0921383342206</v>
      </c>
      <c r="JL5" s="39">
        <f t="shared" si="28"/>
        <v>1899.0921383342206</v>
      </c>
      <c r="JM5" s="39">
        <f t="shared" si="28"/>
        <v>1899.0921383342206</v>
      </c>
      <c r="JN5" s="39">
        <f t="shared" si="28"/>
        <v>1899.0921383342206</v>
      </c>
      <c r="JO5" s="39">
        <f t="shared" si="28"/>
        <v>1899.0921383342206</v>
      </c>
      <c r="JP5" s="39">
        <f t="shared" si="28"/>
        <v>1899.0921383342206</v>
      </c>
      <c r="JQ5" s="39">
        <f t="shared" si="28"/>
        <v>1899.0921383342206</v>
      </c>
      <c r="JR5" s="39">
        <f t="shared" si="28"/>
        <v>1899.0921383342206</v>
      </c>
      <c r="JS5" s="39">
        <f t="shared" si="28"/>
        <v>1899.0921383342206</v>
      </c>
      <c r="JT5" s="39">
        <f t="shared" si="30"/>
        <v>1994.0467452509317</v>
      </c>
      <c r="JU5" s="39">
        <f t="shared" si="28"/>
        <v>1994.0467452509317</v>
      </c>
      <c r="JV5" s="39">
        <f t="shared" si="28"/>
        <v>1994.0467452509317</v>
      </c>
      <c r="JW5" s="39">
        <f t="shared" si="28"/>
        <v>1994.0467452509317</v>
      </c>
      <c r="JX5" s="39">
        <f t="shared" si="28"/>
        <v>1994.0467452509317</v>
      </c>
      <c r="JY5" s="39">
        <f t="shared" si="28"/>
        <v>1994.0467452509317</v>
      </c>
      <c r="JZ5" s="39">
        <f t="shared" si="28"/>
        <v>1994.0467452509317</v>
      </c>
      <c r="KA5" s="39">
        <f t="shared" si="28"/>
        <v>1994.0467452509317</v>
      </c>
      <c r="KB5" s="39">
        <f t="shared" si="28"/>
        <v>1994.0467452509317</v>
      </c>
      <c r="KC5" s="39">
        <f t="shared" si="28"/>
        <v>1994.0467452509317</v>
      </c>
      <c r="KD5" s="39">
        <f t="shared" si="28"/>
        <v>1994.0467452509317</v>
      </c>
      <c r="KE5" s="39">
        <f t="shared" si="28"/>
        <v>1994.0467452509317</v>
      </c>
      <c r="KF5" s="39">
        <f t="shared" si="31"/>
        <v>2093.7490825134782</v>
      </c>
      <c r="KG5" s="39">
        <f t="shared" si="28"/>
        <v>2093.7490825134782</v>
      </c>
      <c r="KH5" s="39">
        <f t="shared" si="28"/>
        <v>2093.7490825134782</v>
      </c>
      <c r="KI5" s="39">
        <f t="shared" si="28"/>
        <v>2093.7490825134782</v>
      </c>
      <c r="KJ5" s="39">
        <f t="shared" si="28"/>
        <v>2093.7490825134782</v>
      </c>
      <c r="KK5" s="39">
        <f t="shared" si="28"/>
        <v>2093.7490825134782</v>
      </c>
      <c r="KL5" s="39">
        <f t="shared" si="28"/>
        <v>2093.7490825134782</v>
      </c>
      <c r="KM5" s="39">
        <f t="shared" si="28"/>
        <v>2093.7490825134782</v>
      </c>
      <c r="KN5" s="39">
        <f t="shared" si="28"/>
        <v>2093.7490825134782</v>
      </c>
      <c r="KO5" s="39">
        <f t="shared" si="28"/>
        <v>2093.7490825134782</v>
      </c>
      <c r="KP5" s="39">
        <f t="shared" si="28"/>
        <v>2093.7490825134782</v>
      </c>
      <c r="KQ5" s="39">
        <f t="shared" si="28"/>
        <v>2093.7490825134782</v>
      </c>
      <c r="KR5" s="39">
        <f t="shared" si="32"/>
        <v>2198.4365366391521</v>
      </c>
      <c r="KS5" s="39">
        <f t="shared" si="28"/>
        <v>2198.4365366391521</v>
      </c>
      <c r="KT5" s="39">
        <f t="shared" si="28"/>
        <v>2198.4365366391521</v>
      </c>
      <c r="KU5" s="39">
        <f t="shared" si="28"/>
        <v>2198.4365366391521</v>
      </c>
      <c r="KV5" s="39">
        <f t="shared" si="28"/>
        <v>2198.4365366391521</v>
      </c>
      <c r="KW5" s="39">
        <f t="shared" si="28"/>
        <v>2198.4365366391521</v>
      </c>
      <c r="KX5" s="39">
        <f t="shared" si="28"/>
        <v>2198.4365366391521</v>
      </c>
      <c r="KY5" s="39">
        <f t="shared" si="28"/>
        <v>2198.4365366391521</v>
      </c>
      <c r="KZ5" s="39">
        <f t="shared" si="28"/>
        <v>2198.4365366391521</v>
      </c>
      <c r="LA5" s="39">
        <f t="shared" si="28"/>
        <v>2198.4365366391521</v>
      </c>
      <c r="LB5" s="39">
        <f t="shared" si="28"/>
        <v>2198.4365366391521</v>
      </c>
      <c r="LC5" s="39">
        <f t="shared" si="28"/>
        <v>2198.4365366391521</v>
      </c>
      <c r="LD5" s="39">
        <f t="shared" si="33"/>
        <v>2308.3583634711099</v>
      </c>
      <c r="LE5" s="39">
        <f t="shared" si="28"/>
        <v>2308.3583634711099</v>
      </c>
      <c r="LF5" s="39">
        <f t="shared" si="28"/>
        <v>2308.3583634711099</v>
      </c>
      <c r="LG5" s="39">
        <f t="shared" si="28"/>
        <v>2308.3583634711099</v>
      </c>
      <c r="LH5" s="39">
        <f t="shared" si="28"/>
        <v>2308.3583634711099</v>
      </c>
      <c r="LI5" s="39">
        <f t="shared" si="28"/>
        <v>2308.3583634711099</v>
      </c>
      <c r="LJ5" s="39">
        <f t="shared" si="28"/>
        <v>2308.3583634711099</v>
      </c>
      <c r="LK5" s="39">
        <f t="shared" si="28"/>
        <v>2308.3583634711099</v>
      </c>
      <c r="LL5" s="39">
        <f t="shared" si="28"/>
        <v>2308.3583634711099</v>
      </c>
      <c r="LM5" s="39">
        <f t="shared" si="28"/>
        <v>2308.3583634711099</v>
      </c>
      <c r="LN5" s="39">
        <f t="shared" si="28"/>
        <v>2308.3583634711099</v>
      </c>
      <c r="LO5" s="39">
        <f t="shared" si="28"/>
        <v>2308.3583634711099</v>
      </c>
      <c r="LP5" s="39">
        <f t="shared" si="34"/>
        <v>2423.7762816446657</v>
      </c>
      <c r="LQ5" s="39">
        <f t="shared" si="35"/>
        <v>2423.7762816446657</v>
      </c>
      <c r="LR5" s="39">
        <f t="shared" si="35"/>
        <v>2423.7762816446657</v>
      </c>
      <c r="LS5" s="39">
        <f t="shared" si="35"/>
        <v>2423.7762816446657</v>
      </c>
      <c r="LT5" s="39">
        <f t="shared" si="35"/>
        <v>2423.7762816446657</v>
      </c>
      <c r="LU5" s="39">
        <f t="shared" si="35"/>
        <v>2423.7762816446657</v>
      </c>
      <c r="LV5" s="39">
        <f t="shared" si="35"/>
        <v>2423.7762816446657</v>
      </c>
      <c r="LW5" s="39">
        <f t="shared" si="35"/>
        <v>2423.7762816446657</v>
      </c>
      <c r="LX5" s="39">
        <f t="shared" si="35"/>
        <v>2423.7762816446657</v>
      </c>
      <c r="LY5" s="39">
        <f t="shared" si="35"/>
        <v>2423.7762816446657</v>
      </c>
      <c r="LZ5" s="39">
        <f t="shared" si="35"/>
        <v>2423.7762816446657</v>
      </c>
      <c r="MA5" s="39">
        <f t="shared" si="35"/>
        <v>2423.7762816446657</v>
      </c>
      <c r="MB5" s="39">
        <f t="shared" si="36"/>
        <v>2544.9650957268991</v>
      </c>
      <c r="MC5" s="39">
        <f t="shared" si="35"/>
        <v>2544.9650957268991</v>
      </c>
      <c r="MD5" s="39">
        <f t="shared" si="35"/>
        <v>2544.9650957268991</v>
      </c>
      <c r="ME5" s="39">
        <f t="shared" si="35"/>
        <v>2544.9650957268991</v>
      </c>
      <c r="MF5" s="39">
        <f t="shared" si="35"/>
        <v>2544.9650957268991</v>
      </c>
      <c r="MG5" s="39">
        <f t="shared" si="35"/>
        <v>2544.9650957268991</v>
      </c>
      <c r="MH5" s="39">
        <f t="shared" si="35"/>
        <v>2544.9650957268991</v>
      </c>
      <c r="MI5" s="39">
        <f t="shared" si="35"/>
        <v>2544.9650957268991</v>
      </c>
      <c r="MJ5" s="39">
        <f t="shared" si="35"/>
        <v>2544.9650957268991</v>
      </c>
      <c r="MK5" s="39">
        <f t="shared" si="35"/>
        <v>2544.9650957268991</v>
      </c>
      <c r="ML5" s="39">
        <f t="shared" si="35"/>
        <v>2544.9650957268991</v>
      </c>
      <c r="MM5" s="39">
        <f t="shared" si="35"/>
        <v>2544.9650957268991</v>
      </c>
      <c r="MN5" s="39">
        <f t="shared" si="37"/>
        <v>2672.2133505132442</v>
      </c>
      <c r="MO5" s="39">
        <f t="shared" si="35"/>
        <v>2672.2133505132442</v>
      </c>
      <c r="MP5" s="39">
        <f t="shared" si="35"/>
        <v>2672.2133505132442</v>
      </c>
      <c r="MQ5" s="39">
        <f t="shared" si="35"/>
        <v>2672.2133505132442</v>
      </c>
      <c r="MR5" s="39">
        <f t="shared" si="35"/>
        <v>2672.2133505132442</v>
      </c>
      <c r="MS5" s="39">
        <f t="shared" si="35"/>
        <v>2672.2133505132442</v>
      </c>
      <c r="MT5" s="39">
        <f t="shared" si="35"/>
        <v>2672.2133505132442</v>
      </c>
      <c r="MU5" s="39">
        <f t="shared" si="35"/>
        <v>2672.2133505132442</v>
      </c>
      <c r="MV5" s="39">
        <f t="shared" si="35"/>
        <v>2672.2133505132442</v>
      </c>
      <c r="MW5" s="39">
        <f t="shared" si="35"/>
        <v>2672.2133505132442</v>
      </c>
      <c r="MX5" s="39">
        <f t="shared" si="35"/>
        <v>2672.2133505132442</v>
      </c>
      <c r="MY5" s="39">
        <f t="shared" si="35"/>
        <v>2672.2133505132442</v>
      </c>
      <c r="MZ5" s="39">
        <f t="shared" si="38"/>
        <v>2805.8240180389066</v>
      </c>
      <c r="NA5" s="39">
        <f t="shared" si="35"/>
        <v>2805.8240180389066</v>
      </c>
      <c r="NB5" s="39">
        <f t="shared" si="35"/>
        <v>2805.8240180389066</v>
      </c>
      <c r="NC5" s="39">
        <f t="shared" si="35"/>
        <v>2805.8240180389066</v>
      </c>
      <c r="ND5" s="39">
        <f t="shared" si="35"/>
        <v>2805.8240180389066</v>
      </c>
      <c r="NE5" s="39">
        <f t="shared" si="35"/>
        <v>2805.8240180389066</v>
      </c>
      <c r="NF5" s="39">
        <f t="shared" si="35"/>
        <v>2805.8240180389066</v>
      </c>
      <c r="NG5" s="39">
        <f t="shared" si="35"/>
        <v>2805.8240180389066</v>
      </c>
      <c r="NH5" s="39">
        <f t="shared" si="35"/>
        <v>2805.8240180389066</v>
      </c>
      <c r="NI5" s="39">
        <f t="shared" si="35"/>
        <v>2805.8240180389066</v>
      </c>
      <c r="NJ5" s="39">
        <f t="shared" si="35"/>
        <v>2805.8240180389066</v>
      </c>
      <c r="NK5" s="39">
        <f t="shared" si="35"/>
        <v>2805.8240180389066</v>
      </c>
      <c r="NL5" s="39">
        <f t="shared" si="39"/>
        <v>2946.1152189408522</v>
      </c>
      <c r="NM5" s="39">
        <f t="shared" si="35"/>
        <v>2946.1152189408522</v>
      </c>
      <c r="NN5" s="39">
        <f t="shared" si="35"/>
        <v>2946.1152189408522</v>
      </c>
      <c r="NO5" s="39">
        <f t="shared" si="35"/>
        <v>2946.1152189408522</v>
      </c>
      <c r="NP5" s="39">
        <f t="shared" si="35"/>
        <v>2946.1152189408522</v>
      </c>
      <c r="NQ5" s="39">
        <f t="shared" si="35"/>
        <v>2946.1152189408522</v>
      </c>
      <c r="NR5" s="39">
        <f t="shared" si="35"/>
        <v>2946.1152189408522</v>
      </c>
      <c r="NS5" s="39">
        <f t="shared" si="35"/>
        <v>2946.1152189408522</v>
      </c>
      <c r="NT5" s="39">
        <f t="shared" si="35"/>
        <v>2946.1152189408522</v>
      </c>
      <c r="NU5" s="39">
        <f t="shared" si="35"/>
        <v>2946.1152189408522</v>
      </c>
      <c r="NV5" s="39">
        <f t="shared" si="35"/>
        <v>2946.1152189408522</v>
      </c>
      <c r="NW5" s="39">
        <f t="shared" si="35"/>
        <v>2946.1152189408522</v>
      </c>
      <c r="NX5" s="39">
        <f t="shared" si="40"/>
        <v>3093.4209798878951</v>
      </c>
      <c r="NY5" s="39">
        <f t="shared" si="35"/>
        <v>3093.4209798878951</v>
      </c>
      <c r="NZ5" s="39">
        <f t="shared" si="35"/>
        <v>3093.4209798878951</v>
      </c>
      <c r="OA5" s="39">
        <f t="shared" si="35"/>
        <v>3093.4209798878951</v>
      </c>
      <c r="OB5" s="39">
        <f t="shared" si="35"/>
        <v>3093.4209798878951</v>
      </c>
      <c r="OC5" s="39">
        <f t="shared" si="41"/>
        <v>3093.4209798878951</v>
      </c>
      <c r="OD5" s="39">
        <f t="shared" si="41"/>
        <v>3093.4209798878951</v>
      </c>
      <c r="OE5" s="39">
        <f t="shared" si="41"/>
        <v>3093.4209798878951</v>
      </c>
      <c r="OF5" s="39">
        <f t="shared" si="41"/>
        <v>3093.4209798878951</v>
      </c>
      <c r="OG5" s="39">
        <f t="shared" si="41"/>
        <v>3093.4209798878951</v>
      </c>
      <c r="OH5" s="39">
        <f t="shared" si="41"/>
        <v>3093.4209798878951</v>
      </c>
      <c r="OI5" s="39">
        <f t="shared" si="41"/>
        <v>3093.4209798878951</v>
      </c>
      <c r="OJ5" s="39">
        <f t="shared" si="42"/>
        <v>3248.0920288822899</v>
      </c>
      <c r="OK5" s="39">
        <f t="shared" si="41"/>
        <v>3248.0920288822899</v>
      </c>
      <c r="OL5" s="39">
        <f t="shared" si="41"/>
        <v>3248.0920288822899</v>
      </c>
      <c r="OM5" s="39">
        <f t="shared" si="41"/>
        <v>3248.0920288822899</v>
      </c>
      <c r="ON5" s="39">
        <f t="shared" si="41"/>
        <v>3248.0920288822899</v>
      </c>
      <c r="OO5" s="39">
        <f t="shared" si="41"/>
        <v>3248.0920288822899</v>
      </c>
      <c r="OP5" s="39">
        <f t="shared" si="41"/>
        <v>3248.0920288822899</v>
      </c>
      <c r="OQ5" s="39">
        <f t="shared" si="41"/>
        <v>3248.0920288822899</v>
      </c>
      <c r="OR5" s="39">
        <f t="shared" si="41"/>
        <v>3248.0920288822899</v>
      </c>
      <c r="OS5" s="39">
        <f t="shared" si="41"/>
        <v>3248.0920288822899</v>
      </c>
      <c r="OT5" s="39">
        <f t="shared" si="41"/>
        <v>3248.0920288822899</v>
      </c>
      <c r="OU5" s="39">
        <f t="shared" si="41"/>
        <v>3248.0920288822899</v>
      </c>
      <c r="OV5" s="39">
        <f t="shared" si="43"/>
        <v>3410.4966303264046</v>
      </c>
      <c r="OW5" s="39">
        <f t="shared" si="41"/>
        <v>3410.4966303264046</v>
      </c>
      <c r="OX5" s="39">
        <f t="shared" si="41"/>
        <v>3410.4966303264046</v>
      </c>
      <c r="OY5" s="39">
        <f t="shared" si="41"/>
        <v>3410.4966303264046</v>
      </c>
      <c r="OZ5" s="39">
        <f t="shared" si="41"/>
        <v>3410.4966303264046</v>
      </c>
      <c r="PA5" s="39">
        <f t="shared" si="41"/>
        <v>3410.4966303264046</v>
      </c>
      <c r="PB5" s="39">
        <f t="shared" si="41"/>
        <v>3410.4966303264046</v>
      </c>
      <c r="PC5" s="39">
        <f t="shared" si="41"/>
        <v>3410.4966303264046</v>
      </c>
      <c r="PD5" s="39">
        <f t="shared" si="41"/>
        <v>3410.4966303264046</v>
      </c>
      <c r="PE5" s="39">
        <f t="shared" si="41"/>
        <v>3410.4966303264046</v>
      </c>
      <c r="PF5" s="39">
        <f t="shared" si="41"/>
        <v>3410.4966303264046</v>
      </c>
      <c r="PG5" s="39">
        <f t="shared" si="41"/>
        <v>3410.4966303264046</v>
      </c>
      <c r="PH5" s="39">
        <f t="shared" si="44"/>
        <v>3581.0214618427249</v>
      </c>
      <c r="PI5" s="39">
        <f t="shared" si="41"/>
        <v>3581.0214618427249</v>
      </c>
      <c r="PJ5" s="39">
        <f t="shared" si="41"/>
        <v>3581.0214618427249</v>
      </c>
      <c r="PK5" s="39">
        <f t="shared" si="41"/>
        <v>3581.0214618427249</v>
      </c>
      <c r="PL5" s="39">
        <f t="shared" si="41"/>
        <v>3581.0214618427249</v>
      </c>
      <c r="PM5" s="39">
        <f t="shared" si="41"/>
        <v>3581.0214618427249</v>
      </c>
      <c r="PN5" s="39">
        <f t="shared" si="41"/>
        <v>3581.0214618427249</v>
      </c>
      <c r="PO5" s="39">
        <f t="shared" si="41"/>
        <v>3581.0214618427249</v>
      </c>
      <c r="PP5" s="39">
        <f t="shared" si="41"/>
        <v>3581.0214618427249</v>
      </c>
      <c r="PQ5" s="39">
        <f t="shared" si="41"/>
        <v>3581.0214618427249</v>
      </c>
      <c r="PR5" s="39">
        <f t="shared" si="41"/>
        <v>3581.0214618427249</v>
      </c>
      <c r="PS5" s="39">
        <f t="shared" si="41"/>
        <v>3581.0214618427249</v>
      </c>
      <c r="PT5" s="39">
        <f t="shared" si="45"/>
        <v>3760.0725349348613</v>
      </c>
      <c r="PU5" s="39">
        <f t="shared" si="41"/>
        <v>3760.0725349348613</v>
      </c>
      <c r="PV5" s="39">
        <f t="shared" si="41"/>
        <v>3760.0725349348613</v>
      </c>
      <c r="PW5" s="39">
        <f t="shared" si="41"/>
        <v>3760.0725349348613</v>
      </c>
      <c r="PX5" s="39">
        <f t="shared" si="41"/>
        <v>3760.0725349348613</v>
      </c>
      <c r="PY5" s="39">
        <f t="shared" si="41"/>
        <v>3760.0725349348613</v>
      </c>
      <c r="PZ5" s="39">
        <f t="shared" si="41"/>
        <v>3760.0725349348613</v>
      </c>
      <c r="QA5" s="39">
        <f t="shared" si="41"/>
        <v>3760.0725349348613</v>
      </c>
      <c r="QB5" s="39">
        <f t="shared" si="41"/>
        <v>3760.0725349348613</v>
      </c>
      <c r="QC5" s="39">
        <f t="shared" si="41"/>
        <v>3760.0725349348613</v>
      </c>
      <c r="QD5" s="39">
        <f t="shared" si="41"/>
        <v>3760.0725349348613</v>
      </c>
      <c r="QE5" s="39">
        <f t="shared" si="41"/>
        <v>3760.0725349348613</v>
      </c>
      <c r="QF5" s="39">
        <f t="shared" si="46"/>
        <v>3948.0761616816044</v>
      </c>
      <c r="QG5" s="39">
        <f t="shared" si="41"/>
        <v>3948.0761616816044</v>
      </c>
      <c r="QH5" s="39">
        <f t="shared" si="41"/>
        <v>3948.0761616816044</v>
      </c>
      <c r="QI5" s="39">
        <f t="shared" si="41"/>
        <v>3948.0761616816044</v>
      </c>
      <c r="QJ5" s="39">
        <f t="shared" si="41"/>
        <v>3948.0761616816044</v>
      </c>
      <c r="QK5" s="39">
        <f t="shared" si="41"/>
        <v>3948.0761616816044</v>
      </c>
      <c r="QL5" s="39">
        <f t="shared" si="41"/>
        <v>3948.0761616816044</v>
      </c>
      <c r="QM5" s="39">
        <f t="shared" si="41"/>
        <v>3948.0761616816044</v>
      </c>
      <c r="QN5" s="39">
        <f t="shared" si="41"/>
        <v>3948.0761616816044</v>
      </c>
      <c r="QO5" s="39">
        <f t="shared" si="47"/>
        <v>3948.0761616816044</v>
      </c>
      <c r="QP5" s="39">
        <f t="shared" si="47"/>
        <v>3948.0761616816044</v>
      </c>
      <c r="QQ5" s="39">
        <f t="shared" si="47"/>
        <v>3948.0761616816044</v>
      </c>
      <c r="QR5" s="39">
        <f t="shared" si="48"/>
        <v>4145.4799697656845</v>
      </c>
      <c r="QS5" s="39">
        <f t="shared" si="47"/>
        <v>4145.4799697656845</v>
      </c>
      <c r="QT5" s="39">
        <f t="shared" si="47"/>
        <v>4145.4799697656845</v>
      </c>
      <c r="QU5" s="39">
        <f t="shared" si="47"/>
        <v>4145.4799697656845</v>
      </c>
      <c r="QV5" s="39">
        <f t="shared" si="47"/>
        <v>4145.4799697656845</v>
      </c>
      <c r="QW5" s="39">
        <f t="shared" si="47"/>
        <v>4145.4799697656845</v>
      </c>
      <c r="QX5" s="39">
        <f t="shared" si="47"/>
        <v>4145.4799697656845</v>
      </c>
      <c r="QY5" s="39">
        <f t="shared" si="47"/>
        <v>4145.4799697656845</v>
      </c>
      <c r="QZ5" s="39">
        <f t="shared" si="47"/>
        <v>4145.4799697656845</v>
      </c>
      <c r="RA5" s="39">
        <f t="shared" si="47"/>
        <v>4145.4799697656845</v>
      </c>
      <c r="RB5" s="39">
        <f t="shared" si="47"/>
        <v>4145.4799697656845</v>
      </c>
      <c r="RC5" s="39">
        <f t="shared" si="47"/>
        <v>4145.4799697656845</v>
      </c>
      <c r="RD5" s="39">
        <f t="shared" si="49"/>
        <v>4352.7539682539691</v>
      </c>
      <c r="RE5" s="39">
        <f t="shared" si="47"/>
        <v>4352.7539682539691</v>
      </c>
      <c r="RF5" s="39">
        <f t="shared" si="47"/>
        <v>4352.7539682539691</v>
      </c>
      <c r="RG5" s="39">
        <f t="shared" si="47"/>
        <v>4352.7539682539691</v>
      </c>
      <c r="RH5" s="39">
        <f t="shared" si="47"/>
        <v>4352.7539682539691</v>
      </c>
      <c r="RI5" s="39">
        <f t="shared" si="47"/>
        <v>4352.7539682539691</v>
      </c>
      <c r="RJ5" s="39">
        <f t="shared" si="47"/>
        <v>4352.7539682539691</v>
      </c>
      <c r="RK5" s="39">
        <f t="shared" si="47"/>
        <v>4352.7539682539691</v>
      </c>
      <c r="RL5" s="39">
        <f t="shared" si="47"/>
        <v>4352.7539682539691</v>
      </c>
      <c r="RM5" s="39">
        <f t="shared" si="47"/>
        <v>4352.7539682539691</v>
      </c>
      <c r="RN5" s="39">
        <f t="shared" si="47"/>
        <v>4352.7539682539691</v>
      </c>
      <c r="RO5" s="39">
        <f t="shared" si="47"/>
        <v>4352.7539682539691</v>
      </c>
      <c r="RP5" s="39">
        <f t="shared" si="50"/>
        <v>4570.3916666666673</v>
      </c>
      <c r="RQ5" s="39">
        <f t="shared" si="47"/>
        <v>4570.3916666666673</v>
      </c>
      <c r="RR5" s="39">
        <f t="shared" si="47"/>
        <v>4570.3916666666673</v>
      </c>
      <c r="RS5" s="39">
        <f t="shared" si="47"/>
        <v>4570.3916666666673</v>
      </c>
      <c r="RT5" s="39">
        <f t="shared" si="47"/>
        <v>4570.3916666666673</v>
      </c>
      <c r="RU5" s="39">
        <f t="shared" si="47"/>
        <v>4570.3916666666673</v>
      </c>
      <c r="RV5" s="39">
        <f t="shared" si="47"/>
        <v>4570.3916666666673</v>
      </c>
      <c r="RW5" s="39">
        <f t="shared" si="47"/>
        <v>4570.3916666666673</v>
      </c>
      <c r="RX5" s="39">
        <f t="shared" si="47"/>
        <v>4570.3916666666673</v>
      </c>
      <c r="RY5" s="39">
        <f t="shared" si="47"/>
        <v>4570.3916666666673</v>
      </c>
      <c r="RZ5" s="39">
        <f t="shared" si="47"/>
        <v>4570.3916666666673</v>
      </c>
      <c r="SA5" s="39">
        <f t="shared" si="47"/>
        <v>4570.3916666666673</v>
      </c>
      <c r="SB5" s="39">
        <f t="shared" si="51"/>
        <v>4798.911250000001</v>
      </c>
      <c r="SC5" s="39">
        <f t="shared" si="47"/>
        <v>4798.911250000001</v>
      </c>
      <c r="SD5" s="39">
        <f t="shared" si="47"/>
        <v>4798.911250000001</v>
      </c>
      <c r="SE5" s="39">
        <f t="shared" si="47"/>
        <v>4798.911250000001</v>
      </c>
      <c r="SF5" s="39">
        <f t="shared" si="47"/>
        <v>4798.911250000001</v>
      </c>
      <c r="SG5" s="39">
        <f t="shared" si="47"/>
        <v>4798.911250000001</v>
      </c>
      <c r="SH5" s="39">
        <f t="shared" si="47"/>
        <v>4798.911250000001</v>
      </c>
      <c r="SI5" s="39">
        <f t="shared" si="47"/>
        <v>4798.911250000001</v>
      </c>
      <c r="SJ5" s="39">
        <f t="shared" si="47"/>
        <v>4798.911250000001</v>
      </c>
      <c r="SK5" s="39">
        <f t="shared" si="47"/>
        <v>4798.911250000001</v>
      </c>
      <c r="SL5" s="39">
        <f t="shared" si="47"/>
        <v>4798.911250000001</v>
      </c>
      <c r="SM5" s="39">
        <f t="shared" si="47"/>
        <v>4798.911250000001</v>
      </c>
      <c r="SN5" s="39">
        <f t="shared" si="52"/>
        <v>5038.8568125000011</v>
      </c>
      <c r="SO5" s="39">
        <f t="shared" si="47"/>
        <v>5038.8568125000011</v>
      </c>
      <c r="SP5" s="39">
        <f t="shared" si="47"/>
        <v>5038.8568125000011</v>
      </c>
      <c r="SQ5" s="39">
        <f t="shared" si="47"/>
        <v>5038.8568125000011</v>
      </c>
      <c r="SR5" s="39">
        <f t="shared" si="47"/>
        <v>5038.8568125000011</v>
      </c>
      <c r="SS5" s="39">
        <f t="shared" si="47"/>
        <v>5038.8568125000011</v>
      </c>
      <c r="ST5" s="39">
        <f t="shared" si="47"/>
        <v>5038.8568125000011</v>
      </c>
      <c r="SU5" s="39">
        <f t="shared" si="47"/>
        <v>5038.8568125000011</v>
      </c>
      <c r="SV5" s="39">
        <f t="shared" si="47"/>
        <v>5038.8568125000011</v>
      </c>
      <c r="SW5" s="39">
        <f t="shared" si="47"/>
        <v>5038.8568125000011</v>
      </c>
      <c r="SX5" s="39">
        <f t="shared" si="47"/>
        <v>5038.8568125000011</v>
      </c>
      <c r="SY5" s="39">
        <f t="shared" si="47"/>
        <v>5038.8568125000011</v>
      </c>
      <c r="SZ5" s="39">
        <f t="shared" si="53"/>
        <v>5290.799653125001</v>
      </c>
      <c r="TA5" s="39">
        <f t="shared" si="54"/>
        <v>5290.799653125001</v>
      </c>
      <c r="TB5" s="39">
        <f t="shared" si="54"/>
        <v>5290.799653125001</v>
      </c>
      <c r="TC5" s="39">
        <f t="shared" si="54"/>
        <v>5290.799653125001</v>
      </c>
      <c r="TD5" s="39">
        <f t="shared" si="54"/>
        <v>5290.799653125001</v>
      </c>
      <c r="TE5" s="39">
        <f t="shared" si="54"/>
        <v>5290.799653125001</v>
      </c>
      <c r="TF5" s="39">
        <f t="shared" si="54"/>
        <v>5290.799653125001</v>
      </c>
      <c r="TG5" s="39">
        <f t="shared" si="54"/>
        <v>5290.799653125001</v>
      </c>
      <c r="TH5" s="39">
        <f t="shared" si="54"/>
        <v>5290.799653125001</v>
      </c>
      <c r="TI5" s="39">
        <f t="shared" si="54"/>
        <v>5290.799653125001</v>
      </c>
      <c r="TJ5" s="39">
        <f t="shared" si="54"/>
        <v>5290.799653125001</v>
      </c>
      <c r="TK5" s="39">
        <f t="shared" si="54"/>
        <v>5290.799653125001</v>
      </c>
      <c r="TL5" s="39">
        <f t="shared" si="55"/>
        <v>5555.3396357812517</v>
      </c>
      <c r="TM5" s="39">
        <f t="shared" si="54"/>
        <v>5555.3396357812517</v>
      </c>
      <c r="TN5" s="39">
        <f t="shared" si="54"/>
        <v>5555.3396357812517</v>
      </c>
      <c r="TO5" s="39">
        <f t="shared" si="54"/>
        <v>5555.3396357812517</v>
      </c>
      <c r="TP5" s="39">
        <f t="shared" si="54"/>
        <v>5555.3396357812517</v>
      </c>
      <c r="TQ5" s="39">
        <f t="shared" si="54"/>
        <v>5555.3396357812517</v>
      </c>
      <c r="TR5" s="39">
        <f t="shared" si="54"/>
        <v>5555.3396357812517</v>
      </c>
      <c r="TS5" s="39">
        <f t="shared" si="54"/>
        <v>5555.3396357812517</v>
      </c>
      <c r="TT5" s="39">
        <f t="shared" si="54"/>
        <v>5555.3396357812517</v>
      </c>
      <c r="TU5" s="39">
        <f t="shared" si="54"/>
        <v>5555.3396357812517</v>
      </c>
      <c r="TV5" s="39">
        <f t="shared" si="54"/>
        <v>5555.3396357812517</v>
      </c>
      <c r="TW5" s="39">
        <f t="shared" si="54"/>
        <v>5555.3396357812517</v>
      </c>
      <c r="TX5" s="39">
        <f t="shared" si="56"/>
        <v>5833.1066175703145</v>
      </c>
      <c r="TY5" s="39">
        <f t="shared" si="54"/>
        <v>5833.1066175703145</v>
      </c>
      <c r="TZ5" s="39">
        <f t="shared" si="54"/>
        <v>5833.1066175703145</v>
      </c>
      <c r="UA5" s="39">
        <f t="shared" si="54"/>
        <v>5833.1066175703145</v>
      </c>
      <c r="UB5" s="39">
        <f t="shared" si="54"/>
        <v>5833.1066175703145</v>
      </c>
      <c r="UC5" s="39">
        <f t="shared" si="54"/>
        <v>5833.1066175703145</v>
      </c>
      <c r="UD5" s="39">
        <f t="shared" si="54"/>
        <v>5833.1066175703145</v>
      </c>
      <c r="UE5" s="39">
        <f t="shared" si="54"/>
        <v>5833.1066175703145</v>
      </c>
      <c r="UF5" s="39">
        <f t="shared" si="54"/>
        <v>5833.1066175703145</v>
      </c>
      <c r="UG5" s="39">
        <f t="shared" si="54"/>
        <v>5833.1066175703145</v>
      </c>
      <c r="UH5" s="39">
        <f t="shared" si="54"/>
        <v>5833.1066175703145</v>
      </c>
      <c r="UI5" s="39">
        <f t="shared" si="54"/>
        <v>5833.1066175703145</v>
      </c>
      <c r="UJ5" s="39">
        <f t="shared" si="57"/>
        <v>6124.7619484488305</v>
      </c>
      <c r="UK5" s="39">
        <f t="shared" si="54"/>
        <v>6124.7619484488305</v>
      </c>
      <c r="UL5" s="39">
        <f t="shared" si="54"/>
        <v>6124.7619484488305</v>
      </c>
      <c r="UM5" s="39">
        <f t="shared" si="54"/>
        <v>6124.7619484488305</v>
      </c>
      <c r="UN5" s="39">
        <f t="shared" si="54"/>
        <v>6124.7619484488305</v>
      </c>
      <c r="UO5" s="39">
        <f t="shared" si="54"/>
        <v>6124.7619484488305</v>
      </c>
      <c r="UP5" s="39">
        <f t="shared" si="54"/>
        <v>6124.7619484488305</v>
      </c>
      <c r="UQ5" s="39">
        <f t="shared" si="54"/>
        <v>6124.7619484488305</v>
      </c>
      <c r="UR5" s="39">
        <f t="shared" si="54"/>
        <v>6124.7619484488305</v>
      </c>
      <c r="US5" s="39">
        <f t="shared" si="54"/>
        <v>6124.7619484488305</v>
      </c>
      <c r="UT5" s="39">
        <f t="shared" si="54"/>
        <v>6124.7619484488305</v>
      </c>
      <c r="UU5" s="39">
        <f t="shared" si="54"/>
        <v>6124.7619484488305</v>
      </c>
      <c r="UV5" s="39">
        <f t="shared" si="58"/>
        <v>6431.0000458712721</v>
      </c>
      <c r="UW5" s="39">
        <f t="shared" si="54"/>
        <v>6431.0000458712721</v>
      </c>
      <c r="UX5" s="39">
        <f t="shared" si="54"/>
        <v>6431.0000458712721</v>
      </c>
      <c r="UY5" s="39">
        <f t="shared" si="54"/>
        <v>6431.0000458712721</v>
      </c>
      <c r="UZ5" s="39">
        <f t="shared" si="54"/>
        <v>6431.0000458712721</v>
      </c>
      <c r="VA5" s="39">
        <f t="shared" si="54"/>
        <v>6431.0000458712721</v>
      </c>
      <c r="VB5" s="39">
        <f t="shared" si="54"/>
        <v>6431.0000458712721</v>
      </c>
      <c r="VC5" s="39">
        <f t="shared" si="54"/>
        <v>6431.0000458712721</v>
      </c>
      <c r="VD5" s="39">
        <f t="shared" si="54"/>
        <v>6431.0000458712721</v>
      </c>
      <c r="VE5" s="39">
        <f t="shared" si="54"/>
        <v>6431.0000458712721</v>
      </c>
      <c r="VF5" s="39">
        <f t="shared" si="54"/>
        <v>6431.0000458712721</v>
      </c>
      <c r="VG5" s="39">
        <f t="shared" si="54"/>
        <v>6431.0000458712721</v>
      </c>
      <c r="VH5" s="39">
        <f t="shared" si="59"/>
        <v>6752.550048164836</v>
      </c>
      <c r="VI5" s="39">
        <f t="shared" si="54"/>
        <v>6752.550048164836</v>
      </c>
      <c r="VJ5" s="39">
        <f t="shared" si="54"/>
        <v>6752.550048164836</v>
      </c>
      <c r="VK5" s="39">
        <f t="shared" si="54"/>
        <v>6752.550048164836</v>
      </c>
      <c r="VL5" s="39">
        <f t="shared" si="54"/>
        <v>6752.550048164836</v>
      </c>
      <c r="VM5" s="39">
        <f t="shared" si="60"/>
        <v>6752.550048164836</v>
      </c>
      <c r="VN5" s="39">
        <f t="shared" si="60"/>
        <v>6752.550048164836</v>
      </c>
      <c r="VO5" s="39">
        <f t="shared" si="60"/>
        <v>6752.550048164836</v>
      </c>
      <c r="VP5" s="39">
        <f t="shared" si="60"/>
        <v>6752.550048164836</v>
      </c>
      <c r="VQ5" s="39">
        <f t="shared" si="60"/>
        <v>6752.550048164836</v>
      </c>
      <c r="VR5" s="39">
        <f t="shared" si="60"/>
        <v>6752.550048164836</v>
      </c>
      <c r="VS5" s="39">
        <f t="shared" si="60"/>
        <v>6752.550048164836</v>
      </c>
      <c r="VT5" s="39">
        <f t="shared" si="61"/>
        <v>7090.1775505730784</v>
      </c>
      <c r="VU5" s="39">
        <f t="shared" si="60"/>
        <v>7090.1775505730784</v>
      </c>
      <c r="VV5" s="39">
        <f t="shared" si="60"/>
        <v>7090.1775505730784</v>
      </c>
      <c r="VW5" s="39">
        <f t="shared" si="60"/>
        <v>7090.1775505730784</v>
      </c>
      <c r="VX5" s="39">
        <f t="shared" si="60"/>
        <v>7090.1775505730784</v>
      </c>
      <c r="VY5" s="39">
        <f t="shared" si="60"/>
        <v>7090.1775505730784</v>
      </c>
      <c r="VZ5" s="39">
        <f t="shared" si="60"/>
        <v>7090.1775505730784</v>
      </c>
      <c r="WA5" s="39">
        <f t="shared" si="60"/>
        <v>7090.1775505730784</v>
      </c>
      <c r="WB5" s="39">
        <f t="shared" si="60"/>
        <v>7090.1775505730784</v>
      </c>
      <c r="WC5" s="39">
        <f t="shared" si="60"/>
        <v>7090.1775505730784</v>
      </c>
      <c r="WD5" s="39">
        <f t="shared" si="60"/>
        <v>7090.1775505730784</v>
      </c>
      <c r="WE5" s="39">
        <f t="shared" si="60"/>
        <v>7090.1775505730784</v>
      </c>
      <c r="WF5" s="39">
        <f t="shared" si="62"/>
        <v>7444.6864281017324</v>
      </c>
      <c r="WG5" s="39">
        <f t="shared" si="60"/>
        <v>7444.6864281017324</v>
      </c>
      <c r="WH5" s="39">
        <f t="shared" si="60"/>
        <v>7444.6864281017324</v>
      </c>
      <c r="WI5" s="39">
        <f t="shared" si="60"/>
        <v>7444.6864281017324</v>
      </c>
      <c r="WJ5" s="39">
        <f t="shared" si="60"/>
        <v>7444.6864281017324</v>
      </c>
      <c r="WK5" s="39">
        <f t="shared" si="60"/>
        <v>7444.6864281017324</v>
      </c>
      <c r="WL5" s="39">
        <f t="shared" si="60"/>
        <v>7444.6864281017324</v>
      </c>
      <c r="WM5" s="39">
        <f t="shared" si="60"/>
        <v>7444.6864281017324</v>
      </c>
      <c r="WN5" s="39">
        <f t="shared" si="60"/>
        <v>7444.6864281017324</v>
      </c>
      <c r="WO5" s="39">
        <f t="shared" si="60"/>
        <v>7444.6864281017324</v>
      </c>
      <c r="WP5" s="39">
        <f t="shared" si="60"/>
        <v>7444.6864281017324</v>
      </c>
      <c r="WQ5" s="39">
        <f t="shared" si="60"/>
        <v>7444.6864281017324</v>
      </c>
      <c r="WR5" s="39">
        <f t="shared" si="63"/>
        <v>7816.9207495068194</v>
      </c>
      <c r="WS5" s="39">
        <f t="shared" si="60"/>
        <v>7816.9207495068194</v>
      </c>
      <c r="WT5" s="39">
        <f t="shared" si="60"/>
        <v>7816.9207495068194</v>
      </c>
      <c r="WU5" s="39">
        <f t="shared" si="60"/>
        <v>7816.9207495068194</v>
      </c>
      <c r="WV5" s="39">
        <f t="shared" si="60"/>
        <v>7816.9207495068194</v>
      </c>
      <c r="WW5" s="39">
        <f t="shared" si="60"/>
        <v>7816.9207495068194</v>
      </c>
      <c r="WX5" s="39">
        <f t="shared" si="60"/>
        <v>7816.9207495068194</v>
      </c>
      <c r="WY5" s="39">
        <f t="shared" si="60"/>
        <v>7816.9207495068194</v>
      </c>
      <c r="WZ5" s="39">
        <f t="shared" si="60"/>
        <v>7816.9207495068194</v>
      </c>
      <c r="XA5" s="39">
        <f t="shared" si="60"/>
        <v>7816.9207495068194</v>
      </c>
      <c r="XB5" s="39">
        <f t="shared" si="60"/>
        <v>7816.9207495068194</v>
      </c>
      <c r="XC5" s="39">
        <f t="shared" si="60"/>
        <v>7816.9207495068194</v>
      </c>
      <c r="XD5" s="39">
        <f t="shared" si="64"/>
        <v>8207.7667869821616</v>
      </c>
      <c r="XE5" s="39">
        <f t="shared" si="60"/>
        <v>8207.7667869821616</v>
      </c>
      <c r="XF5" s="39">
        <f t="shared" ref="XF5:XO5" si="78">XE5</f>
        <v>8207.7667869821616</v>
      </c>
      <c r="XG5" s="39">
        <f t="shared" si="78"/>
        <v>8207.7667869821616</v>
      </c>
      <c r="XH5" s="39">
        <f t="shared" si="78"/>
        <v>8207.7667869821616</v>
      </c>
      <c r="XI5" s="39">
        <f t="shared" si="78"/>
        <v>8207.7667869821616</v>
      </c>
      <c r="XJ5" s="39">
        <f t="shared" si="78"/>
        <v>8207.7667869821616</v>
      </c>
      <c r="XK5" s="39">
        <f t="shared" si="78"/>
        <v>8207.7667869821616</v>
      </c>
      <c r="XL5" s="39">
        <f t="shared" si="78"/>
        <v>8207.7667869821616</v>
      </c>
      <c r="XM5" s="39">
        <f t="shared" si="78"/>
        <v>8207.7667869821616</v>
      </c>
      <c r="XN5" s="39">
        <f t="shared" si="78"/>
        <v>8207.7667869821616</v>
      </c>
      <c r="XO5" s="39">
        <f t="shared" si="78"/>
        <v>8207.7667869821616</v>
      </c>
      <c r="XP5" s="39">
        <f t="shared" si="66"/>
        <v>8618.1551263312704</v>
      </c>
      <c r="XQ5" s="39">
        <f t="shared" si="60"/>
        <v>8618.1551263312704</v>
      </c>
      <c r="XR5" s="39">
        <f t="shared" si="60"/>
        <v>8618.1551263312704</v>
      </c>
      <c r="XS5" s="39">
        <f t="shared" si="60"/>
        <v>8618.1551263312704</v>
      </c>
      <c r="XT5" s="39">
        <f t="shared" si="60"/>
        <v>8618.1551263312704</v>
      </c>
      <c r="XU5" s="39">
        <f t="shared" si="60"/>
        <v>8618.1551263312704</v>
      </c>
      <c r="XV5" s="39">
        <f t="shared" si="60"/>
        <v>8618.1551263312704</v>
      </c>
      <c r="XW5" s="39">
        <f t="shared" si="60"/>
        <v>8618.1551263312704</v>
      </c>
      <c r="XX5" s="39">
        <f t="shared" si="60"/>
        <v>8618.1551263312704</v>
      </c>
      <c r="XY5" s="39">
        <f t="shared" si="67"/>
        <v>8618.1551263312704</v>
      </c>
      <c r="XZ5" s="39">
        <f t="shared" si="67"/>
        <v>8618.1551263312704</v>
      </c>
      <c r="YA5" s="39">
        <f t="shared" si="67"/>
        <v>8618.1551263312704</v>
      </c>
      <c r="YB5" s="39">
        <f t="shared" si="68"/>
        <v>9049.0628826478351</v>
      </c>
      <c r="YC5" s="39">
        <f t="shared" si="67"/>
        <v>9049.0628826478351</v>
      </c>
      <c r="YD5" s="39">
        <f t="shared" si="67"/>
        <v>9049.0628826478351</v>
      </c>
      <c r="YE5" s="39">
        <f t="shared" si="67"/>
        <v>9049.0628826478351</v>
      </c>
      <c r="YF5" s="39">
        <f t="shared" si="67"/>
        <v>9049.0628826478351</v>
      </c>
      <c r="YG5" s="39">
        <f t="shared" si="67"/>
        <v>9049.0628826478351</v>
      </c>
      <c r="YH5" s="39">
        <f t="shared" si="67"/>
        <v>9049.0628826478351</v>
      </c>
      <c r="YI5" s="39">
        <f t="shared" si="67"/>
        <v>9049.0628826478351</v>
      </c>
      <c r="YJ5" s="39">
        <f t="shared" si="67"/>
        <v>9049.0628826478351</v>
      </c>
      <c r="YK5" s="39">
        <f t="shared" si="67"/>
        <v>9049.0628826478351</v>
      </c>
      <c r="YL5" s="39">
        <f t="shared" si="67"/>
        <v>9049.0628826478351</v>
      </c>
      <c r="YM5" s="39">
        <f t="shared" si="67"/>
        <v>9049.0628826478351</v>
      </c>
      <c r="YN5" s="39">
        <f t="shared" si="69"/>
        <v>9501.5160267802275</v>
      </c>
      <c r="YO5" s="39">
        <f t="shared" si="67"/>
        <v>9501.5160267802275</v>
      </c>
      <c r="YP5" s="39">
        <f t="shared" si="67"/>
        <v>9501.5160267802275</v>
      </c>
      <c r="YQ5" s="39">
        <f t="shared" si="67"/>
        <v>9501.5160267802275</v>
      </c>
      <c r="YR5" s="39">
        <f t="shared" si="67"/>
        <v>9501.5160267802275</v>
      </c>
      <c r="YS5" s="39">
        <f t="shared" si="67"/>
        <v>9501.5160267802275</v>
      </c>
      <c r="YT5" s="39">
        <f t="shared" si="67"/>
        <v>9501.5160267802275</v>
      </c>
      <c r="YU5" s="39">
        <f t="shared" si="67"/>
        <v>9501.5160267802275</v>
      </c>
      <c r="YV5" s="39">
        <f t="shared" si="67"/>
        <v>9501.5160267802275</v>
      </c>
      <c r="YW5" s="39">
        <f t="shared" si="67"/>
        <v>9501.5160267802275</v>
      </c>
      <c r="YX5" s="39">
        <f t="shared" si="67"/>
        <v>9501.5160267802275</v>
      </c>
      <c r="YY5" s="39">
        <f t="shared" si="67"/>
        <v>9501.5160267802275</v>
      </c>
      <c r="YZ5" s="39">
        <f t="shared" si="70"/>
        <v>9976.5918281192389</v>
      </c>
      <c r="ZA5" s="39">
        <f t="shared" si="67"/>
        <v>9976.5918281192389</v>
      </c>
      <c r="ZB5" s="39">
        <f t="shared" si="67"/>
        <v>9976.5918281192389</v>
      </c>
      <c r="ZC5" s="39">
        <f t="shared" si="67"/>
        <v>9976.5918281192389</v>
      </c>
      <c r="ZD5" s="39">
        <f t="shared" si="67"/>
        <v>9976.5918281192389</v>
      </c>
      <c r="ZE5" s="39">
        <f t="shared" si="67"/>
        <v>9976.5918281192389</v>
      </c>
      <c r="ZF5" s="39">
        <f t="shared" si="67"/>
        <v>9976.5918281192389</v>
      </c>
      <c r="ZG5" s="39">
        <f t="shared" si="67"/>
        <v>9976.5918281192389</v>
      </c>
      <c r="ZH5" s="39">
        <f t="shared" si="67"/>
        <v>9976.5918281192389</v>
      </c>
      <c r="ZI5" s="39">
        <f t="shared" si="67"/>
        <v>9976.5918281192389</v>
      </c>
      <c r="ZJ5" s="39">
        <f t="shared" si="67"/>
        <v>9976.5918281192389</v>
      </c>
      <c r="ZK5" s="39">
        <f t="shared" si="67"/>
        <v>9976.5918281192389</v>
      </c>
      <c r="ZL5" s="39">
        <f t="shared" si="71"/>
        <v>10674.953256087587</v>
      </c>
      <c r="ZM5" s="39">
        <f t="shared" si="67"/>
        <v>10674.953256087587</v>
      </c>
      <c r="ZN5" s="39">
        <f t="shared" si="67"/>
        <v>10674.953256087587</v>
      </c>
      <c r="ZO5" s="39">
        <f t="shared" si="67"/>
        <v>10674.953256087587</v>
      </c>
      <c r="ZP5" s="39">
        <f t="shared" si="67"/>
        <v>10674.953256087587</v>
      </c>
      <c r="ZQ5" s="39">
        <f t="shared" si="67"/>
        <v>10674.953256087587</v>
      </c>
      <c r="ZR5" s="39">
        <f t="shared" si="67"/>
        <v>10674.953256087587</v>
      </c>
      <c r="ZS5" s="39">
        <f t="shared" si="67"/>
        <v>10674.953256087587</v>
      </c>
      <c r="ZT5" s="39">
        <f t="shared" si="67"/>
        <v>10674.953256087587</v>
      </c>
      <c r="ZU5" s="39">
        <f t="shared" si="67"/>
        <v>10674.953256087587</v>
      </c>
      <c r="ZV5" s="39">
        <f t="shared" si="67"/>
        <v>10674.953256087587</v>
      </c>
      <c r="ZW5" s="39">
        <f t="shared" si="67"/>
        <v>10674.953256087587</v>
      </c>
      <c r="ZX5" s="39">
        <f t="shared" ref="ZX5:ZX9" si="79">SUM(BL5:ZW5)</f>
        <v>2443426.3788571716</v>
      </c>
      <c r="ZY5" s="39"/>
      <c r="ZZ5" s="39"/>
      <c r="AAA5" s="39"/>
      <c r="ADH5" s="64"/>
      <c r="ADI5" s="64"/>
      <c r="ADJ5" s="64"/>
      <c r="ADK5" s="64"/>
      <c r="ADL5" s="64"/>
      <c r="ADM5" s="64"/>
      <c r="ADN5" s="64"/>
      <c r="ADO5" s="64"/>
      <c r="ADP5" s="64"/>
      <c r="ADQ5" s="64"/>
      <c r="ADR5" s="64"/>
    </row>
    <row r="6" spans="3:798" x14ac:dyDescent="0.3">
      <c r="P6" s="40"/>
      <c r="AA6" s="40"/>
      <c r="AB6" s="39"/>
      <c r="AN6" s="39"/>
      <c r="AZ6" s="39"/>
      <c r="BL6" s="40">
        <f>BL5*1.25</f>
        <v>1035.7095117787999</v>
      </c>
      <c r="BM6" s="40">
        <f t="shared" ref="BM6:DX6" si="80">BM5*1.25</f>
        <v>1035.7095117787999</v>
      </c>
      <c r="BN6" s="40">
        <f t="shared" si="80"/>
        <v>1035.7095117787999</v>
      </c>
      <c r="BO6" s="40">
        <f t="shared" si="80"/>
        <v>1035.7095117787999</v>
      </c>
      <c r="BP6" s="40">
        <f t="shared" si="80"/>
        <v>1035.7095117787999</v>
      </c>
      <c r="BQ6" s="40">
        <f t="shared" si="80"/>
        <v>1035.7095117787999</v>
      </c>
      <c r="BR6" s="40">
        <f t="shared" si="80"/>
        <v>1035.7095117787999</v>
      </c>
      <c r="BS6" s="40">
        <f t="shared" si="80"/>
        <v>1035.7095117787999</v>
      </c>
      <c r="BT6" s="40">
        <f t="shared" si="80"/>
        <v>1035.7095117787999</v>
      </c>
      <c r="BU6" s="40">
        <f t="shared" si="80"/>
        <v>1035.7095117787999</v>
      </c>
      <c r="BV6" s="40">
        <f t="shared" si="80"/>
        <v>1035.7095117787999</v>
      </c>
      <c r="BW6" s="40">
        <f t="shared" si="80"/>
        <v>1035.7095117787999</v>
      </c>
      <c r="BX6" s="40">
        <f t="shared" si="80"/>
        <v>1087.4949873677401</v>
      </c>
      <c r="BY6" s="40">
        <f t="shared" si="80"/>
        <v>1087.4949873677401</v>
      </c>
      <c r="BZ6" s="40">
        <f t="shared" si="80"/>
        <v>1087.4949873677401</v>
      </c>
      <c r="CA6" s="40">
        <f t="shared" si="80"/>
        <v>1087.4949873677401</v>
      </c>
      <c r="CB6" s="40">
        <f t="shared" si="80"/>
        <v>1087.4949873677401</v>
      </c>
      <c r="CC6" s="40">
        <f t="shared" si="80"/>
        <v>1087.4949873677401</v>
      </c>
      <c r="CD6" s="40">
        <f t="shared" si="80"/>
        <v>1087.4949873677401</v>
      </c>
      <c r="CE6" s="40">
        <f t="shared" si="80"/>
        <v>1087.4949873677401</v>
      </c>
      <c r="CF6" s="40">
        <f t="shared" si="80"/>
        <v>1087.4949873677401</v>
      </c>
      <c r="CG6" s="40">
        <f t="shared" si="80"/>
        <v>1087.4949873677401</v>
      </c>
      <c r="CH6" s="40">
        <f t="shared" si="80"/>
        <v>1087.4949873677401</v>
      </c>
      <c r="CI6" s="40">
        <f t="shared" si="80"/>
        <v>1087.4949873677401</v>
      </c>
      <c r="CJ6" s="40">
        <f t="shared" si="80"/>
        <v>1141.8697367361272</v>
      </c>
      <c r="CK6" s="40">
        <f t="shared" si="80"/>
        <v>1141.8697367361272</v>
      </c>
      <c r="CL6" s="40">
        <f t="shared" si="80"/>
        <v>1141.8697367361272</v>
      </c>
      <c r="CM6" s="40">
        <f t="shared" si="80"/>
        <v>1141.8697367361272</v>
      </c>
      <c r="CN6" s="40">
        <f t="shared" si="80"/>
        <v>1141.8697367361272</v>
      </c>
      <c r="CO6" s="40">
        <f t="shared" si="80"/>
        <v>1141.8697367361272</v>
      </c>
      <c r="CP6" s="40">
        <f t="shared" si="80"/>
        <v>1141.8697367361272</v>
      </c>
      <c r="CQ6" s="40">
        <f t="shared" si="80"/>
        <v>1141.8697367361272</v>
      </c>
      <c r="CR6" s="40">
        <f t="shared" si="80"/>
        <v>1141.8697367361272</v>
      </c>
      <c r="CS6" s="40">
        <f t="shared" si="80"/>
        <v>1141.8697367361272</v>
      </c>
      <c r="CT6" s="40">
        <f t="shared" si="80"/>
        <v>1141.8697367361272</v>
      </c>
      <c r="CU6" s="40">
        <f t="shared" si="80"/>
        <v>1141.8697367361272</v>
      </c>
      <c r="CV6" s="40">
        <f t="shared" si="80"/>
        <v>1198.9632235729337</v>
      </c>
      <c r="CW6" s="40">
        <f t="shared" si="80"/>
        <v>1198.9632235729337</v>
      </c>
      <c r="CX6" s="40">
        <f t="shared" si="80"/>
        <v>1198.9632235729337</v>
      </c>
      <c r="CY6" s="40">
        <f t="shared" si="80"/>
        <v>1198.9632235729337</v>
      </c>
      <c r="CZ6" s="40">
        <f t="shared" si="80"/>
        <v>1198.9632235729337</v>
      </c>
      <c r="DA6" s="40">
        <f t="shared" si="80"/>
        <v>1198.9632235729337</v>
      </c>
      <c r="DB6" s="40">
        <f t="shared" si="80"/>
        <v>1198.9632235729337</v>
      </c>
      <c r="DC6" s="40">
        <f t="shared" si="80"/>
        <v>1198.9632235729337</v>
      </c>
      <c r="DD6" s="40">
        <f t="shared" si="80"/>
        <v>1198.9632235729337</v>
      </c>
      <c r="DE6" s="40">
        <f t="shared" si="80"/>
        <v>1198.9632235729337</v>
      </c>
      <c r="DF6" s="40">
        <f t="shared" si="80"/>
        <v>1198.9632235729337</v>
      </c>
      <c r="DG6" s="40">
        <f t="shared" si="80"/>
        <v>1198.9632235729337</v>
      </c>
      <c r="DH6" s="40">
        <f t="shared" si="80"/>
        <v>1258.9113847515803</v>
      </c>
      <c r="DI6" s="40">
        <f t="shared" si="80"/>
        <v>1258.9113847515803</v>
      </c>
      <c r="DJ6" s="40">
        <f t="shared" si="80"/>
        <v>1258.9113847515803</v>
      </c>
      <c r="DK6" s="40">
        <f t="shared" si="80"/>
        <v>1258.9113847515803</v>
      </c>
      <c r="DL6" s="40">
        <f t="shared" si="80"/>
        <v>1258.9113847515803</v>
      </c>
      <c r="DM6" s="40">
        <f t="shared" si="80"/>
        <v>1258.9113847515803</v>
      </c>
      <c r="DN6" s="40">
        <f t="shared" si="80"/>
        <v>1258.9113847515803</v>
      </c>
      <c r="DO6" s="40">
        <f t="shared" si="80"/>
        <v>1258.9113847515803</v>
      </c>
      <c r="DP6" s="40">
        <f t="shared" si="80"/>
        <v>1258.9113847515803</v>
      </c>
      <c r="DQ6" s="40">
        <f t="shared" si="80"/>
        <v>1258.9113847515803</v>
      </c>
      <c r="DR6" s="40">
        <f t="shared" si="80"/>
        <v>1258.9113847515803</v>
      </c>
      <c r="DS6" s="40">
        <f t="shared" si="80"/>
        <v>1258.9113847515803</v>
      </c>
      <c r="DT6" s="40">
        <f t="shared" si="80"/>
        <v>1321.8569539891591</v>
      </c>
      <c r="DU6" s="40">
        <f t="shared" si="80"/>
        <v>1321.8569539891591</v>
      </c>
      <c r="DV6" s="40">
        <f t="shared" si="80"/>
        <v>1321.8569539891591</v>
      </c>
      <c r="DW6" s="40">
        <f t="shared" si="80"/>
        <v>1321.8569539891591</v>
      </c>
      <c r="DX6" s="40">
        <f t="shared" si="80"/>
        <v>1321.8569539891591</v>
      </c>
      <c r="DY6" s="40">
        <f t="shared" ref="DY6:GJ6" si="81">DY5*1.25</f>
        <v>1321.8569539891591</v>
      </c>
      <c r="DZ6" s="40">
        <f t="shared" si="81"/>
        <v>1321.8569539891591</v>
      </c>
      <c r="EA6" s="40">
        <f t="shared" si="81"/>
        <v>1321.8569539891591</v>
      </c>
      <c r="EB6" s="40">
        <f t="shared" si="81"/>
        <v>1321.8569539891591</v>
      </c>
      <c r="EC6" s="40">
        <f t="shared" si="81"/>
        <v>1321.8569539891591</v>
      </c>
      <c r="ED6" s="40">
        <f t="shared" si="81"/>
        <v>1321.8569539891591</v>
      </c>
      <c r="EE6" s="40">
        <f t="shared" si="81"/>
        <v>1321.8569539891591</v>
      </c>
      <c r="EF6" s="40">
        <f t="shared" si="81"/>
        <v>1387.9498016886173</v>
      </c>
      <c r="EG6" s="40">
        <f t="shared" si="81"/>
        <v>1387.9498016886173</v>
      </c>
      <c r="EH6" s="40">
        <f t="shared" si="81"/>
        <v>1387.9498016886173</v>
      </c>
      <c r="EI6" s="40">
        <f t="shared" si="81"/>
        <v>1387.9498016886173</v>
      </c>
      <c r="EJ6" s="40">
        <f t="shared" si="81"/>
        <v>1387.9498016886173</v>
      </c>
      <c r="EK6" s="40">
        <f t="shared" si="81"/>
        <v>1387.9498016886173</v>
      </c>
      <c r="EL6" s="40">
        <f t="shared" si="81"/>
        <v>1387.9498016886173</v>
      </c>
      <c r="EM6" s="40">
        <f t="shared" si="81"/>
        <v>1387.9498016886173</v>
      </c>
      <c r="EN6" s="40">
        <f t="shared" si="81"/>
        <v>1387.9498016886173</v>
      </c>
      <c r="EO6" s="40">
        <f t="shared" si="81"/>
        <v>1387.9498016886173</v>
      </c>
      <c r="EP6" s="40">
        <f t="shared" si="81"/>
        <v>1387.9498016886173</v>
      </c>
      <c r="EQ6" s="40">
        <f t="shared" si="81"/>
        <v>1387.9498016886173</v>
      </c>
      <c r="ER6" s="40">
        <f t="shared" si="81"/>
        <v>1457.3472917730485</v>
      </c>
      <c r="ES6" s="40">
        <f t="shared" si="81"/>
        <v>1457.3472917730485</v>
      </c>
      <c r="ET6" s="40">
        <f t="shared" si="81"/>
        <v>1457.3472917730485</v>
      </c>
      <c r="EU6" s="40">
        <f t="shared" si="81"/>
        <v>1457.3472917730485</v>
      </c>
      <c r="EV6" s="40">
        <f t="shared" si="81"/>
        <v>1457.3472917730485</v>
      </c>
      <c r="EW6" s="40">
        <f t="shared" si="81"/>
        <v>1457.3472917730485</v>
      </c>
      <c r="EX6" s="40">
        <f t="shared" si="81"/>
        <v>1457.3472917730485</v>
      </c>
      <c r="EY6" s="40">
        <f t="shared" si="81"/>
        <v>1457.3472917730485</v>
      </c>
      <c r="EZ6" s="40">
        <f t="shared" si="81"/>
        <v>1457.3472917730485</v>
      </c>
      <c r="FA6" s="40">
        <f t="shared" si="81"/>
        <v>1457.3472917730485</v>
      </c>
      <c r="FB6" s="40">
        <f t="shared" si="81"/>
        <v>1457.3472917730485</v>
      </c>
      <c r="FC6" s="40">
        <f t="shared" si="81"/>
        <v>1457.3472917730485</v>
      </c>
      <c r="FD6" s="40">
        <f t="shared" si="81"/>
        <v>1530.2146563617009</v>
      </c>
      <c r="FE6" s="40">
        <f t="shared" si="81"/>
        <v>1530.2146563617009</v>
      </c>
      <c r="FF6" s="40">
        <f t="shared" si="81"/>
        <v>1530.2146563617009</v>
      </c>
      <c r="FG6" s="40">
        <f t="shared" si="81"/>
        <v>1530.2146563617009</v>
      </c>
      <c r="FH6" s="40">
        <f t="shared" si="81"/>
        <v>1530.2146563617009</v>
      </c>
      <c r="FI6" s="40">
        <f t="shared" si="81"/>
        <v>1530.2146563617009</v>
      </c>
      <c r="FJ6" s="40">
        <f t="shared" si="81"/>
        <v>1530.2146563617009</v>
      </c>
      <c r="FK6" s="40">
        <f t="shared" si="81"/>
        <v>1530.2146563617009</v>
      </c>
      <c r="FL6" s="40">
        <f t="shared" si="81"/>
        <v>1530.2146563617009</v>
      </c>
      <c r="FM6" s="40">
        <f t="shared" si="81"/>
        <v>1530.2146563617009</v>
      </c>
      <c r="FN6" s="40">
        <f t="shared" si="81"/>
        <v>1530.2146563617009</v>
      </c>
      <c r="FO6" s="40">
        <f t="shared" si="81"/>
        <v>1530.2146563617009</v>
      </c>
      <c r="FP6" s="40">
        <f t="shared" si="81"/>
        <v>1606.7253891797861</v>
      </c>
      <c r="FQ6" s="40">
        <f t="shared" si="81"/>
        <v>1606.7253891797861</v>
      </c>
      <c r="FR6" s="40">
        <f t="shared" si="81"/>
        <v>1606.7253891797861</v>
      </c>
      <c r="FS6" s="40">
        <f t="shared" si="81"/>
        <v>1606.7253891797861</v>
      </c>
      <c r="FT6" s="40">
        <f t="shared" si="81"/>
        <v>1606.7253891797861</v>
      </c>
      <c r="FU6" s="40">
        <f t="shared" si="81"/>
        <v>1606.7253891797861</v>
      </c>
      <c r="FV6" s="40">
        <f t="shared" si="81"/>
        <v>1606.7253891797861</v>
      </c>
      <c r="FW6" s="40">
        <f t="shared" si="81"/>
        <v>1606.7253891797861</v>
      </c>
      <c r="FX6" s="40">
        <f t="shared" si="81"/>
        <v>1606.7253891797861</v>
      </c>
      <c r="FY6" s="40">
        <f t="shared" si="81"/>
        <v>1606.7253891797861</v>
      </c>
      <c r="FZ6" s="40">
        <f t="shared" si="81"/>
        <v>1606.7253891797861</v>
      </c>
      <c r="GA6" s="40">
        <f t="shared" si="81"/>
        <v>1606.7253891797861</v>
      </c>
      <c r="GB6" s="40">
        <f t="shared" si="81"/>
        <v>1687.0616586387755</v>
      </c>
      <c r="GC6" s="40">
        <f t="shared" si="81"/>
        <v>1687.0616586387755</v>
      </c>
      <c r="GD6" s="40">
        <f t="shared" si="81"/>
        <v>1687.0616586387755</v>
      </c>
      <c r="GE6" s="40">
        <f t="shared" si="81"/>
        <v>1687.0616586387755</v>
      </c>
      <c r="GF6" s="40">
        <f t="shared" si="81"/>
        <v>1687.0616586387755</v>
      </c>
      <c r="GG6" s="40">
        <f t="shared" si="81"/>
        <v>1687.0616586387755</v>
      </c>
      <c r="GH6" s="40">
        <f t="shared" si="81"/>
        <v>1687.0616586387755</v>
      </c>
      <c r="GI6" s="40">
        <f t="shared" si="81"/>
        <v>1687.0616586387755</v>
      </c>
      <c r="GJ6" s="40">
        <f t="shared" si="81"/>
        <v>1687.0616586387755</v>
      </c>
      <c r="GK6" s="40">
        <f t="shared" ref="GK6:IV6" si="82">GK5*1.25</f>
        <v>1687.0616586387755</v>
      </c>
      <c r="GL6" s="40">
        <f t="shared" si="82"/>
        <v>1687.0616586387755</v>
      </c>
      <c r="GM6" s="40">
        <f t="shared" si="82"/>
        <v>1687.0616586387755</v>
      </c>
      <c r="GN6" s="40">
        <f t="shared" si="82"/>
        <v>1771.4147415707143</v>
      </c>
      <c r="GO6" s="40">
        <f t="shared" si="82"/>
        <v>1771.4147415707143</v>
      </c>
      <c r="GP6" s="40">
        <f t="shared" si="82"/>
        <v>1771.4147415707143</v>
      </c>
      <c r="GQ6" s="40">
        <f t="shared" si="82"/>
        <v>1771.4147415707143</v>
      </c>
      <c r="GR6" s="40">
        <f t="shared" si="82"/>
        <v>1771.4147415707143</v>
      </c>
      <c r="GS6" s="40">
        <f t="shared" si="82"/>
        <v>1771.4147415707143</v>
      </c>
      <c r="GT6" s="40">
        <f t="shared" si="82"/>
        <v>1771.4147415707143</v>
      </c>
      <c r="GU6" s="40">
        <f t="shared" si="82"/>
        <v>1771.4147415707143</v>
      </c>
      <c r="GV6" s="40">
        <f t="shared" si="82"/>
        <v>1771.4147415707143</v>
      </c>
      <c r="GW6" s="40">
        <f t="shared" si="82"/>
        <v>1771.4147415707143</v>
      </c>
      <c r="GX6" s="40">
        <f t="shared" si="82"/>
        <v>1771.4147415707143</v>
      </c>
      <c r="GY6" s="40">
        <f t="shared" si="82"/>
        <v>1771.4147415707143</v>
      </c>
      <c r="GZ6" s="40">
        <f t="shared" si="82"/>
        <v>1859.9854786492501</v>
      </c>
      <c r="HA6" s="40">
        <f t="shared" si="82"/>
        <v>1859.9854786492501</v>
      </c>
      <c r="HB6" s="40">
        <f t="shared" si="82"/>
        <v>1859.9854786492501</v>
      </c>
      <c r="HC6" s="40">
        <f t="shared" si="82"/>
        <v>1859.9854786492501</v>
      </c>
      <c r="HD6" s="40">
        <f t="shared" si="82"/>
        <v>1859.9854786492501</v>
      </c>
      <c r="HE6" s="40">
        <f t="shared" si="82"/>
        <v>1859.9854786492501</v>
      </c>
      <c r="HF6" s="40">
        <f t="shared" si="82"/>
        <v>1859.9854786492501</v>
      </c>
      <c r="HG6" s="40">
        <f t="shared" si="82"/>
        <v>1859.9854786492501</v>
      </c>
      <c r="HH6" s="40">
        <f t="shared" si="82"/>
        <v>1859.9854786492501</v>
      </c>
      <c r="HI6" s="40">
        <f t="shared" si="82"/>
        <v>1859.9854786492501</v>
      </c>
      <c r="HJ6" s="40">
        <f t="shared" si="82"/>
        <v>1859.9854786492501</v>
      </c>
      <c r="HK6" s="40">
        <f t="shared" si="82"/>
        <v>1859.9854786492501</v>
      </c>
      <c r="HL6" s="40">
        <f t="shared" si="82"/>
        <v>1952.9847525817127</v>
      </c>
      <c r="HM6" s="40">
        <f t="shared" si="82"/>
        <v>1952.9847525817127</v>
      </c>
      <c r="HN6" s="40">
        <f t="shared" si="82"/>
        <v>1952.9847525817127</v>
      </c>
      <c r="HO6" s="40">
        <f t="shared" si="82"/>
        <v>1952.9847525817127</v>
      </c>
      <c r="HP6" s="40">
        <f t="shared" si="82"/>
        <v>1952.9847525817127</v>
      </c>
      <c r="HQ6" s="40">
        <f t="shared" si="82"/>
        <v>1952.9847525817127</v>
      </c>
      <c r="HR6" s="40">
        <f t="shared" si="82"/>
        <v>1952.9847525817127</v>
      </c>
      <c r="HS6" s="40">
        <f t="shared" si="82"/>
        <v>1952.9847525817127</v>
      </c>
      <c r="HT6" s="40">
        <f t="shared" si="82"/>
        <v>1952.9847525817127</v>
      </c>
      <c r="HU6" s="40">
        <f t="shared" si="82"/>
        <v>1952.9847525817127</v>
      </c>
      <c r="HV6" s="40">
        <f t="shared" si="82"/>
        <v>1952.9847525817127</v>
      </c>
      <c r="HW6" s="40">
        <f t="shared" si="82"/>
        <v>1952.9847525817127</v>
      </c>
      <c r="HX6" s="40">
        <f t="shared" si="82"/>
        <v>2050.6339902107984</v>
      </c>
      <c r="HY6" s="40">
        <f t="shared" si="82"/>
        <v>2050.6339902107984</v>
      </c>
      <c r="HZ6" s="40">
        <f t="shared" si="82"/>
        <v>2050.6339902107984</v>
      </c>
      <c r="IA6" s="40">
        <f t="shared" si="82"/>
        <v>2050.6339902107984</v>
      </c>
      <c r="IB6" s="40">
        <f t="shared" si="82"/>
        <v>2050.6339902107984</v>
      </c>
      <c r="IC6" s="40">
        <f t="shared" si="82"/>
        <v>2050.6339902107984</v>
      </c>
      <c r="ID6" s="40">
        <f t="shared" si="82"/>
        <v>2050.6339902107984</v>
      </c>
      <c r="IE6" s="40">
        <f t="shared" si="82"/>
        <v>2050.6339902107984</v>
      </c>
      <c r="IF6" s="40">
        <f t="shared" si="82"/>
        <v>2050.6339902107984</v>
      </c>
      <c r="IG6" s="40">
        <f t="shared" si="82"/>
        <v>2050.6339902107984</v>
      </c>
      <c r="IH6" s="40">
        <f t="shared" si="82"/>
        <v>2050.6339902107984</v>
      </c>
      <c r="II6" s="40">
        <f t="shared" si="82"/>
        <v>2153.1656897213384</v>
      </c>
      <c r="IJ6" s="40">
        <f t="shared" si="82"/>
        <v>2153.1656897213384</v>
      </c>
      <c r="IK6" s="40">
        <f t="shared" si="82"/>
        <v>2153.1656897213384</v>
      </c>
      <c r="IL6" s="40">
        <f t="shared" si="82"/>
        <v>2153.1656897213384</v>
      </c>
      <c r="IM6" s="40">
        <f t="shared" si="82"/>
        <v>2153.1656897213384</v>
      </c>
      <c r="IN6" s="40">
        <f t="shared" si="82"/>
        <v>2153.1656897213384</v>
      </c>
      <c r="IO6" s="40">
        <f t="shared" si="82"/>
        <v>2153.1656897213384</v>
      </c>
      <c r="IP6" s="40">
        <f t="shared" si="82"/>
        <v>2153.1656897213384</v>
      </c>
      <c r="IQ6" s="40">
        <f t="shared" si="82"/>
        <v>2153.1656897213384</v>
      </c>
      <c r="IR6" s="40">
        <f t="shared" si="82"/>
        <v>2153.1656897213384</v>
      </c>
      <c r="IS6" s="40">
        <f t="shared" si="82"/>
        <v>2153.1656897213384</v>
      </c>
      <c r="IT6" s="40">
        <f t="shared" si="82"/>
        <v>2153.1656897213384</v>
      </c>
      <c r="IU6" s="40">
        <f t="shared" si="82"/>
        <v>2153.1656897213384</v>
      </c>
      <c r="IV6" s="40">
        <f t="shared" si="82"/>
        <v>2260.8239742074052</v>
      </c>
      <c r="IW6" s="40">
        <f t="shared" ref="IW6:LH6" si="83">IW5*1.25</f>
        <v>2260.8239742074052</v>
      </c>
      <c r="IX6" s="40">
        <f t="shared" si="83"/>
        <v>2260.8239742074052</v>
      </c>
      <c r="IY6" s="40">
        <f t="shared" si="83"/>
        <v>2260.8239742074052</v>
      </c>
      <c r="IZ6" s="40">
        <f t="shared" si="83"/>
        <v>2260.8239742074052</v>
      </c>
      <c r="JA6" s="40">
        <f t="shared" si="83"/>
        <v>2260.8239742074052</v>
      </c>
      <c r="JB6" s="40">
        <f t="shared" si="83"/>
        <v>2260.8239742074052</v>
      </c>
      <c r="JC6" s="40">
        <f t="shared" si="83"/>
        <v>2260.8239742074052</v>
      </c>
      <c r="JD6" s="40">
        <f t="shared" si="83"/>
        <v>2260.8239742074052</v>
      </c>
      <c r="JE6" s="40">
        <f t="shared" si="83"/>
        <v>2260.8239742074052</v>
      </c>
      <c r="JF6" s="40">
        <f t="shared" si="83"/>
        <v>2260.8239742074052</v>
      </c>
      <c r="JG6" s="40">
        <f t="shared" si="83"/>
        <v>2260.8239742074052</v>
      </c>
      <c r="JH6" s="40">
        <f t="shared" si="83"/>
        <v>2373.8651729177759</v>
      </c>
      <c r="JI6" s="40">
        <f t="shared" si="83"/>
        <v>2373.8651729177759</v>
      </c>
      <c r="JJ6" s="40">
        <f t="shared" si="83"/>
        <v>2373.8651729177759</v>
      </c>
      <c r="JK6" s="40">
        <f t="shared" si="83"/>
        <v>2373.8651729177759</v>
      </c>
      <c r="JL6" s="40">
        <f t="shared" si="83"/>
        <v>2373.8651729177759</v>
      </c>
      <c r="JM6" s="40">
        <f t="shared" si="83"/>
        <v>2373.8651729177759</v>
      </c>
      <c r="JN6" s="40">
        <f t="shared" si="83"/>
        <v>2373.8651729177759</v>
      </c>
      <c r="JO6" s="40">
        <f t="shared" si="83"/>
        <v>2373.8651729177759</v>
      </c>
      <c r="JP6" s="40">
        <f t="shared" si="83"/>
        <v>2373.8651729177759</v>
      </c>
      <c r="JQ6" s="40">
        <f t="shared" si="83"/>
        <v>2373.8651729177759</v>
      </c>
      <c r="JR6" s="40">
        <f t="shared" si="83"/>
        <v>2373.8651729177759</v>
      </c>
      <c r="JS6" s="40">
        <f t="shared" si="83"/>
        <v>2373.8651729177759</v>
      </c>
      <c r="JT6" s="40">
        <f t="shared" si="83"/>
        <v>2492.5584315636647</v>
      </c>
      <c r="JU6" s="40">
        <f t="shared" si="83"/>
        <v>2492.5584315636647</v>
      </c>
      <c r="JV6" s="40">
        <f t="shared" si="83"/>
        <v>2492.5584315636647</v>
      </c>
      <c r="JW6" s="40">
        <f t="shared" si="83"/>
        <v>2492.5584315636647</v>
      </c>
      <c r="JX6" s="40">
        <f t="shared" si="83"/>
        <v>2492.5584315636647</v>
      </c>
      <c r="JY6" s="40">
        <f t="shared" si="83"/>
        <v>2492.5584315636647</v>
      </c>
      <c r="JZ6" s="40">
        <f t="shared" si="83"/>
        <v>2492.5584315636647</v>
      </c>
      <c r="KA6" s="40">
        <f t="shared" si="83"/>
        <v>2492.5584315636647</v>
      </c>
      <c r="KB6" s="40">
        <f t="shared" si="83"/>
        <v>2492.5584315636647</v>
      </c>
      <c r="KC6" s="40">
        <f t="shared" si="83"/>
        <v>2492.5584315636647</v>
      </c>
      <c r="KD6" s="40">
        <f t="shared" si="83"/>
        <v>2492.5584315636647</v>
      </c>
      <c r="KE6" s="40">
        <f t="shared" si="83"/>
        <v>2492.5584315636647</v>
      </c>
      <c r="KF6" s="40">
        <f t="shared" si="83"/>
        <v>2617.1863531418476</v>
      </c>
      <c r="KG6" s="40">
        <f t="shared" si="83"/>
        <v>2617.1863531418476</v>
      </c>
      <c r="KH6" s="40">
        <f t="shared" si="83"/>
        <v>2617.1863531418476</v>
      </c>
      <c r="KI6" s="40">
        <f t="shared" si="83"/>
        <v>2617.1863531418476</v>
      </c>
      <c r="KJ6" s="40">
        <f t="shared" si="83"/>
        <v>2617.1863531418476</v>
      </c>
      <c r="KK6" s="40">
        <f t="shared" si="83"/>
        <v>2617.1863531418476</v>
      </c>
      <c r="KL6" s="40">
        <f t="shared" si="83"/>
        <v>2617.1863531418476</v>
      </c>
      <c r="KM6" s="40">
        <f t="shared" si="83"/>
        <v>2617.1863531418476</v>
      </c>
      <c r="KN6" s="40">
        <f t="shared" si="83"/>
        <v>2617.1863531418476</v>
      </c>
      <c r="KO6" s="40">
        <f t="shared" si="83"/>
        <v>2617.1863531418476</v>
      </c>
      <c r="KP6" s="40">
        <f t="shared" si="83"/>
        <v>2617.1863531418476</v>
      </c>
      <c r="KQ6" s="40">
        <f t="shared" si="83"/>
        <v>2617.1863531418476</v>
      </c>
      <c r="KR6" s="40">
        <f t="shared" si="83"/>
        <v>2748.0456707989401</v>
      </c>
      <c r="KS6" s="40">
        <f t="shared" si="83"/>
        <v>2748.0456707989401</v>
      </c>
      <c r="KT6" s="40">
        <f t="shared" si="83"/>
        <v>2748.0456707989401</v>
      </c>
      <c r="KU6" s="40">
        <f t="shared" si="83"/>
        <v>2748.0456707989401</v>
      </c>
      <c r="KV6" s="40">
        <f t="shared" si="83"/>
        <v>2748.0456707989401</v>
      </c>
      <c r="KW6" s="40">
        <f t="shared" si="83"/>
        <v>2748.0456707989401</v>
      </c>
      <c r="KX6" s="40">
        <f t="shared" si="83"/>
        <v>2748.0456707989401</v>
      </c>
      <c r="KY6" s="40">
        <f t="shared" si="83"/>
        <v>2748.0456707989401</v>
      </c>
      <c r="KZ6" s="40">
        <f t="shared" si="83"/>
        <v>2748.0456707989401</v>
      </c>
      <c r="LA6" s="40">
        <f t="shared" si="83"/>
        <v>2748.0456707989401</v>
      </c>
      <c r="LB6" s="40">
        <f t="shared" si="83"/>
        <v>2748.0456707989401</v>
      </c>
      <c r="LC6" s="40">
        <f t="shared" si="83"/>
        <v>2748.0456707989401</v>
      </c>
      <c r="LD6" s="40">
        <f t="shared" si="83"/>
        <v>2885.4479543388875</v>
      </c>
      <c r="LE6" s="40">
        <f t="shared" si="83"/>
        <v>2885.4479543388875</v>
      </c>
      <c r="LF6" s="40">
        <f t="shared" si="83"/>
        <v>2885.4479543388875</v>
      </c>
      <c r="LG6" s="40">
        <f t="shared" si="83"/>
        <v>2885.4479543388875</v>
      </c>
      <c r="LH6" s="40">
        <f t="shared" si="83"/>
        <v>2885.4479543388875</v>
      </c>
      <c r="LI6" s="40">
        <f t="shared" ref="LI6:NT6" si="84">LI5*1.25</f>
        <v>2885.4479543388875</v>
      </c>
      <c r="LJ6" s="40">
        <f t="shared" si="84"/>
        <v>2885.4479543388875</v>
      </c>
      <c r="LK6" s="40">
        <f t="shared" si="84"/>
        <v>2885.4479543388875</v>
      </c>
      <c r="LL6" s="40">
        <f t="shared" si="84"/>
        <v>2885.4479543388875</v>
      </c>
      <c r="LM6" s="40">
        <f t="shared" si="84"/>
        <v>2885.4479543388875</v>
      </c>
      <c r="LN6" s="40">
        <f t="shared" si="84"/>
        <v>2885.4479543388875</v>
      </c>
      <c r="LO6" s="40">
        <f t="shared" si="84"/>
        <v>2885.4479543388875</v>
      </c>
      <c r="LP6" s="40">
        <f t="shared" si="84"/>
        <v>3029.7203520558323</v>
      </c>
      <c r="LQ6" s="40">
        <f t="shared" si="84"/>
        <v>3029.7203520558323</v>
      </c>
      <c r="LR6" s="40">
        <f t="shared" si="84"/>
        <v>3029.7203520558323</v>
      </c>
      <c r="LS6" s="40">
        <f t="shared" si="84"/>
        <v>3029.7203520558323</v>
      </c>
      <c r="LT6" s="40">
        <f t="shared" si="84"/>
        <v>3029.7203520558323</v>
      </c>
      <c r="LU6" s="40">
        <f t="shared" si="84"/>
        <v>3029.7203520558323</v>
      </c>
      <c r="LV6" s="40">
        <f t="shared" si="84"/>
        <v>3029.7203520558323</v>
      </c>
      <c r="LW6" s="40">
        <f t="shared" si="84"/>
        <v>3029.7203520558323</v>
      </c>
      <c r="LX6" s="40">
        <f t="shared" si="84"/>
        <v>3029.7203520558323</v>
      </c>
      <c r="LY6" s="40">
        <f t="shared" si="84"/>
        <v>3029.7203520558323</v>
      </c>
      <c r="LZ6" s="40">
        <f t="shared" si="84"/>
        <v>3029.7203520558323</v>
      </c>
      <c r="MA6" s="40">
        <f t="shared" si="84"/>
        <v>3029.7203520558323</v>
      </c>
      <c r="MB6" s="40">
        <f t="shared" si="84"/>
        <v>3181.2063696586238</v>
      </c>
      <c r="MC6" s="40">
        <f t="shared" si="84"/>
        <v>3181.2063696586238</v>
      </c>
      <c r="MD6" s="40">
        <f t="shared" si="84"/>
        <v>3181.2063696586238</v>
      </c>
      <c r="ME6" s="40">
        <f t="shared" si="84"/>
        <v>3181.2063696586238</v>
      </c>
      <c r="MF6" s="40">
        <f t="shared" si="84"/>
        <v>3181.2063696586238</v>
      </c>
      <c r="MG6" s="40">
        <f t="shared" si="84"/>
        <v>3181.2063696586238</v>
      </c>
      <c r="MH6" s="40">
        <f t="shared" si="84"/>
        <v>3181.2063696586238</v>
      </c>
      <c r="MI6" s="40">
        <f t="shared" si="84"/>
        <v>3181.2063696586238</v>
      </c>
      <c r="MJ6" s="40">
        <f t="shared" si="84"/>
        <v>3181.2063696586238</v>
      </c>
      <c r="MK6" s="40">
        <f t="shared" si="84"/>
        <v>3181.2063696586238</v>
      </c>
      <c r="ML6" s="40">
        <f t="shared" si="84"/>
        <v>3181.2063696586238</v>
      </c>
      <c r="MM6" s="40">
        <f t="shared" si="84"/>
        <v>3181.2063696586238</v>
      </c>
      <c r="MN6" s="40">
        <f t="shared" si="84"/>
        <v>3340.2666881415553</v>
      </c>
      <c r="MO6" s="40">
        <f t="shared" si="84"/>
        <v>3340.2666881415553</v>
      </c>
      <c r="MP6" s="40">
        <f t="shared" si="84"/>
        <v>3340.2666881415553</v>
      </c>
      <c r="MQ6" s="40">
        <f t="shared" si="84"/>
        <v>3340.2666881415553</v>
      </c>
      <c r="MR6" s="40">
        <f t="shared" si="84"/>
        <v>3340.2666881415553</v>
      </c>
      <c r="MS6" s="40">
        <f t="shared" si="84"/>
        <v>3340.2666881415553</v>
      </c>
      <c r="MT6" s="40">
        <f t="shared" si="84"/>
        <v>3340.2666881415553</v>
      </c>
      <c r="MU6" s="40">
        <f t="shared" si="84"/>
        <v>3340.2666881415553</v>
      </c>
      <c r="MV6" s="40">
        <f t="shared" si="84"/>
        <v>3340.2666881415553</v>
      </c>
      <c r="MW6" s="40">
        <f t="shared" si="84"/>
        <v>3340.2666881415553</v>
      </c>
      <c r="MX6" s="40">
        <f t="shared" si="84"/>
        <v>3340.2666881415553</v>
      </c>
      <c r="MY6" s="40">
        <f t="shared" si="84"/>
        <v>3340.2666881415553</v>
      </c>
      <c r="MZ6" s="40">
        <f t="shared" si="84"/>
        <v>3507.2800225486335</v>
      </c>
      <c r="NA6" s="40">
        <f t="shared" si="84"/>
        <v>3507.2800225486335</v>
      </c>
      <c r="NB6" s="40">
        <f t="shared" si="84"/>
        <v>3507.2800225486335</v>
      </c>
      <c r="NC6" s="40">
        <f t="shared" si="84"/>
        <v>3507.2800225486335</v>
      </c>
      <c r="ND6" s="40">
        <f t="shared" si="84"/>
        <v>3507.2800225486335</v>
      </c>
      <c r="NE6" s="40">
        <f t="shared" si="84"/>
        <v>3507.2800225486335</v>
      </c>
      <c r="NF6" s="40">
        <f t="shared" si="84"/>
        <v>3507.2800225486335</v>
      </c>
      <c r="NG6" s="40">
        <f t="shared" si="84"/>
        <v>3507.2800225486335</v>
      </c>
      <c r="NH6" s="40">
        <f t="shared" si="84"/>
        <v>3507.2800225486335</v>
      </c>
      <c r="NI6" s="40">
        <f t="shared" si="84"/>
        <v>3507.2800225486335</v>
      </c>
      <c r="NJ6" s="40">
        <f t="shared" si="84"/>
        <v>3507.2800225486335</v>
      </c>
      <c r="NK6" s="40">
        <f t="shared" si="84"/>
        <v>3507.2800225486335</v>
      </c>
      <c r="NL6" s="40">
        <f t="shared" si="84"/>
        <v>3682.6440236760654</v>
      </c>
      <c r="NM6" s="40">
        <f t="shared" si="84"/>
        <v>3682.6440236760654</v>
      </c>
      <c r="NN6" s="40">
        <f t="shared" si="84"/>
        <v>3682.6440236760654</v>
      </c>
      <c r="NO6" s="40">
        <f t="shared" si="84"/>
        <v>3682.6440236760654</v>
      </c>
      <c r="NP6" s="40">
        <f t="shared" si="84"/>
        <v>3682.6440236760654</v>
      </c>
      <c r="NQ6" s="40">
        <f t="shared" si="84"/>
        <v>3682.6440236760654</v>
      </c>
      <c r="NR6" s="40">
        <f t="shared" si="84"/>
        <v>3682.6440236760654</v>
      </c>
      <c r="NS6" s="40">
        <f t="shared" si="84"/>
        <v>3682.6440236760654</v>
      </c>
      <c r="NT6" s="40">
        <f t="shared" si="84"/>
        <v>3682.6440236760654</v>
      </c>
      <c r="NU6" s="40">
        <f t="shared" ref="NU6:QF6" si="85">NU5*1.25</f>
        <v>3682.6440236760654</v>
      </c>
      <c r="NV6" s="40">
        <f t="shared" si="85"/>
        <v>3682.6440236760654</v>
      </c>
      <c r="NW6" s="40">
        <f t="shared" si="85"/>
        <v>3682.6440236760654</v>
      </c>
      <c r="NX6" s="40">
        <f t="shared" si="85"/>
        <v>3866.7762248598688</v>
      </c>
      <c r="NY6" s="40">
        <f t="shared" si="85"/>
        <v>3866.7762248598688</v>
      </c>
      <c r="NZ6" s="40">
        <f t="shared" si="85"/>
        <v>3866.7762248598688</v>
      </c>
      <c r="OA6" s="40">
        <f t="shared" si="85"/>
        <v>3866.7762248598688</v>
      </c>
      <c r="OB6" s="40">
        <f t="shared" si="85"/>
        <v>3866.7762248598688</v>
      </c>
      <c r="OC6" s="40">
        <f t="shared" si="85"/>
        <v>3866.7762248598688</v>
      </c>
      <c r="OD6" s="40">
        <f t="shared" si="85"/>
        <v>3866.7762248598688</v>
      </c>
      <c r="OE6" s="40">
        <f t="shared" si="85"/>
        <v>3866.7762248598688</v>
      </c>
      <c r="OF6" s="40">
        <f t="shared" si="85"/>
        <v>3866.7762248598688</v>
      </c>
      <c r="OG6" s="40">
        <f t="shared" si="85"/>
        <v>3866.7762248598688</v>
      </c>
      <c r="OH6" s="40">
        <f t="shared" si="85"/>
        <v>3866.7762248598688</v>
      </c>
      <c r="OI6" s="40">
        <f t="shared" si="85"/>
        <v>3866.7762248598688</v>
      </c>
      <c r="OJ6" s="40">
        <f t="shared" si="85"/>
        <v>4060.1150361028622</v>
      </c>
      <c r="OK6" s="40">
        <f t="shared" si="85"/>
        <v>4060.1150361028622</v>
      </c>
      <c r="OL6" s="40">
        <f t="shared" si="85"/>
        <v>4060.1150361028622</v>
      </c>
      <c r="OM6" s="40">
        <f t="shared" si="85"/>
        <v>4060.1150361028622</v>
      </c>
      <c r="ON6" s="40">
        <f t="shared" si="85"/>
        <v>4060.1150361028622</v>
      </c>
      <c r="OO6" s="40">
        <f t="shared" si="85"/>
        <v>4060.1150361028622</v>
      </c>
      <c r="OP6" s="40">
        <f t="shared" si="85"/>
        <v>4060.1150361028622</v>
      </c>
      <c r="OQ6" s="40">
        <f t="shared" si="85"/>
        <v>4060.1150361028622</v>
      </c>
      <c r="OR6" s="40">
        <f t="shared" si="85"/>
        <v>4060.1150361028622</v>
      </c>
      <c r="OS6" s="40">
        <f t="shared" si="85"/>
        <v>4060.1150361028622</v>
      </c>
      <c r="OT6" s="40">
        <f t="shared" si="85"/>
        <v>4060.1150361028622</v>
      </c>
      <c r="OU6" s="40">
        <f t="shared" si="85"/>
        <v>4060.1150361028622</v>
      </c>
      <c r="OV6" s="40">
        <f t="shared" si="85"/>
        <v>4263.1207879080057</v>
      </c>
      <c r="OW6" s="40">
        <f t="shared" si="85"/>
        <v>4263.1207879080057</v>
      </c>
      <c r="OX6" s="40">
        <f t="shared" si="85"/>
        <v>4263.1207879080057</v>
      </c>
      <c r="OY6" s="40">
        <f t="shared" si="85"/>
        <v>4263.1207879080057</v>
      </c>
      <c r="OZ6" s="40">
        <f t="shared" si="85"/>
        <v>4263.1207879080057</v>
      </c>
      <c r="PA6" s="40">
        <f t="shared" si="85"/>
        <v>4263.1207879080057</v>
      </c>
      <c r="PB6" s="40">
        <f t="shared" si="85"/>
        <v>4263.1207879080057</v>
      </c>
      <c r="PC6" s="40">
        <f t="shared" si="85"/>
        <v>4263.1207879080057</v>
      </c>
      <c r="PD6" s="40">
        <f t="shared" si="85"/>
        <v>4263.1207879080057</v>
      </c>
      <c r="PE6" s="40">
        <f t="shared" si="85"/>
        <v>4263.1207879080057</v>
      </c>
      <c r="PF6" s="40">
        <f t="shared" si="85"/>
        <v>4263.1207879080057</v>
      </c>
      <c r="PG6" s="40">
        <f t="shared" si="85"/>
        <v>4263.1207879080057</v>
      </c>
      <c r="PH6" s="40">
        <f t="shared" si="85"/>
        <v>4476.2768273034062</v>
      </c>
      <c r="PI6" s="40">
        <f t="shared" si="85"/>
        <v>4476.2768273034062</v>
      </c>
      <c r="PJ6" s="40">
        <f t="shared" si="85"/>
        <v>4476.2768273034062</v>
      </c>
      <c r="PK6" s="40">
        <f t="shared" si="85"/>
        <v>4476.2768273034062</v>
      </c>
      <c r="PL6" s="40">
        <f t="shared" si="85"/>
        <v>4476.2768273034062</v>
      </c>
      <c r="PM6" s="40">
        <f t="shared" si="85"/>
        <v>4476.2768273034062</v>
      </c>
      <c r="PN6" s="40">
        <f t="shared" si="85"/>
        <v>4476.2768273034062</v>
      </c>
      <c r="PO6" s="40">
        <f t="shared" si="85"/>
        <v>4476.2768273034062</v>
      </c>
      <c r="PP6" s="40">
        <f t="shared" si="85"/>
        <v>4476.2768273034062</v>
      </c>
      <c r="PQ6" s="40">
        <f t="shared" si="85"/>
        <v>4476.2768273034062</v>
      </c>
      <c r="PR6" s="40">
        <f t="shared" si="85"/>
        <v>4476.2768273034062</v>
      </c>
      <c r="PS6" s="40">
        <f t="shared" si="85"/>
        <v>4476.2768273034062</v>
      </c>
      <c r="PT6" s="40">
        <f t="shared" si="85"/>
        <v>4700.0906686685767</v>
      </c>
      <c r="PU6" s="40">
        <f t="shared" si="85"/>
        <v>4700.0906686685767</v>
      </c>
      <c r="PV6" s="40">
        <f t="shared" si="85"/>
        <v>4700.0906686685767</v>
      </c>
      <c r="PW6" s="40">
        <f t="shared" si="85"/>
        <v>4700.0906686685767</v>
      </c>
      <c r="PX6" s="40">
        <f t="shared" si="85"/>
        <v>4700.0906686685767</v>
      </c>
      <c r="PY6" s="40">
        <f t="shared" si="85"/>
        <v>4700.0906686685767</v>
      </c>
      <c r="PZ6" s="40">
        <f t="shared" si="85"/>
        <v>4700.0906686685767</v>
      </c>
      <c r="QA6" s="40">
        <f t="shared" si="85"/>
        <v>4700.0906686685767</v>
      </c>
      <c r="QB6" s="40">
        <f t="shared" si="85"/>
        <v>4700.0906686685767</v>
      </c>
      <c r="QC6" s="40">
        <f t="shared" si="85"/>
        <v>4700.0906686685767</v>
      </c>
      <c r="QD6" s="40">
        <f t="shared" si="85"/>
        <v>4700.0906686685767</v>
      </c>
      <c r="QE6" s="40">
        <f t="shared" si="85"/>
        <v>4700.0906686685767</v>
      </c>
      <c r="QF6" s="40">
        <f t="shared" si="85"/>
        <v>4935.0952021020057</v>
      </c>
      <c r="QG6" s="40">
        <f t="shared" ref="QG6:SR6" si="86">QG5*1.25</f>
        <v>4935.0952021020057</v>
      </c>
      <c r="QH6" s="40">
        <f t="shared" si="86"/>
        <v>4935.0952021020057</v>
      </c>
      <c r="QI6" s="40">
        <f t="shared" si="86"/>
        <v>4935.0952021020057</v>
      </c>
      <c r="QJ6" s="40">
        <f t="shared" si="86"/>
        <v>4935.0952021020057</v>
      </c>
      <c r="QK6" s="40">
        <f t="shared" si="86"/>
        <v>4935.0952021020057</v>
      </c>
      <c r="QL6" s="40">
        <f t="shared" si="86"/>
        <v>4935.0952021020057</v>
      </c>
      <c r="QM6" s="40">
        <f t="shared" si="86"/>
        <v>4935.0952021020057</v>
      </c>
      <c r="QN6" s="40">
        <f t="shared" si="86"/>
        <v>4935.0952021020057</v>
      </c>
      <c r="QO6" s="40">
        <f t="shared" si="86"/>
        <v>4935.0952021020057</v>
      </c>
      <c r="QP6" s="40">
        <f t="shared" si="86"/>
        <v>4935.0952021020057</v>
      </c>
      <c r="QQ6" s="40">
        <f t="shared" si="86"/>
        <v>4935.0952021020057</v>
      </c>
      <c r="QR6" s="40">
        <f t="shared" si="86"/>
        <v>5181.8499622071058</v>
      </c>
      <c r="QS6" s="40">
        <f t="shared" si="86"/>
        <v>5181.8499622071058</v>
      </c>
      <c r="QT6" s="40">
        <f t="shared" si="86"/>
        <v>5181.8499622071058</v>
      </c>
      <c r="QU6" s="40">
        <f t="shared" si="86"/>
        <v>5181.8499622071058</v>
      </c>
      <c r="QV6" s="40">
        <f t="shared" si="86"/>
        <v>5181.8499622071058</v>
      </c>
      <c r="QW6" s="40">
        <f t="shared" si="86"/>
        <v>5181.8499622071058</v>
      </c>
      <c r="QX6" s="40">
        <f t="shared" si="86"/>
        <v>5181.8499622071058</v>
      </c>
      <c r="QY6" s="40">
        <f t="shared" si="86"/>
        <v>5181.8499622071058</v>
      </c>
      <c r="QZ6" s="40">
        <f t="shared" si="86"/>
        <v>5181.8499622071058</v>
      </c>
      <c r="RA6" s="40">
        <f t="shared" si="86"/>
        <v>5181.8499622071058</v>
      </c>
      <c r="RB6" s="40">
        <f t="shared" si="86"/>
        <v>5181.8499622071058</v>
      </c>
      <c r="RC6" s="40">
        <f t="shared" si="86"/>
        <v>5181.8499622071058</v>
      </c>
      <c r="RD6" s="40">
        <f t="shared" si="86"/>
        <v>5440.9424603174612</v>
      </c>
      <c r="RE6" s="40">
        <f t="shared" si="86"/>
        <v>5440.9424603174612</v>
      </c>
      <c r="RF6" s="40">
        <f t="shared" si="86"/>
        <v>5440.9424603174612</v>
      </c>
      <c r="RG6" s="40">
        <f t="shared" si="86"/>
        <v>5440.9424603174612</v>
      </c>
      <c r="RH6" s="40">
        <f t="shared" si="86"/>
        <v>5440.9424603174612</v>
      </c>
      <c r="RI6" s="40">
        <f t="shared" si="86"/>
        <v>5440.9424603174612</v>
      </c>
      <c r="RJ6" s="40">
        <f t="shared" si="86"/>
        <v>5440.9424603174612</v>
      </c>
      <c r="RK6" s="40">
        <f t="shared" si="86"/>
        <v>5440.9424603174612</v>
      </c>
      <c r="RL6" s="40">
        <f t="shared" si="86"/>
        <v>5440.9424603174612</v>
      </c>
      <c r="RM6" s="40">
        <f t="shared" si="86"/>
        <v>5440.9424603174612</v>
      </c>
      <c r="RN6" s="40">
        <f t="shared" si="86"/>
        <v>5440.9424603174612</v>
      </c>
      <c r="RO6" s="40">
        <f t="shared" si="86"/>
        <v>5440.9424603174612</v>
      </c>
      <c r="RP6" s="40">
        <f t="shared" si="86"/>
        <v>5712.9895833333339</v>
      </c>
      <c r="RQ6" s="40">
        <f t="shared" si="86"/>
        <v>5712.9895833333339</v>
      </c>
      <c r="RR6" s="40">
        <f t="shared" si="86"/>
        <v>5712.9895833333339</v>
      </c>
      <c r="RS6" s="40">
        <f t="shared" si="86"/>
        <v>5712.9895833333339</v>
      </c>
      <c r="RT6" s="40">
        <f t="shared" si="86"/>
        <v>5712.9895833333339</v>
      </c>
      <c r="RU6" s="40">
        <f t="shared" si="86"/>
        <v>5712.9895833333339</v>
      </c>
      <c r="RV6" s="40">
        <f t="shared" si="86"/>
        <v>5712.9895833333339</v>
      </c>
      <c r="RW6" s="40">
        <f t="shared" si="86"/>
        <v>5712.9895833333339</v>
      </c>
      <c r="RX6" s="40">
        <f t="shared" si="86"/>
        <v>5712.9895833333339</v>
      </c>
      <c r="RY6" s="40">
        <f t="shared" si="86"/>
        <v>5712.9895833333339</v>
      </c>
      <c r="RZ6" s="40">
        <f t="shared" si="86"/>
        <v>5712.9895833333339</v>
      </c>
      <c r="SA6" s="40">
        <f t="shared" si="86"/>
        <v>5712.9895833333339</v>
      </c>
      <c r="SB6" s="40">
        <f t="shared" si="86"/>
        <v>5998.6390625000013</v>
      </c>
      <c r="SC6" s="40">
        <f t="shared" si="86"/>
        <v>5998.6390625000013</v>
      </c>
      <c r="SD6" s="40">
        <f t="shared" si="86"/>
        <v>5998.6390625000013</v>
      </c>
      <c r="SE6" s="40">
        <f t="shared" si="86"/>
        <v>5998.6390625000013</v>
      </c>
      <c r="SF6" s="40">
        <f t="shared" si="86"/>
        <v>5998.6390625000013</v>
      </c>
      <c r="SG6" s="40">
        <f t="shared" si="86"/>
        <v>5998.6390625000013</v>
      </c>
      <c r="SH6" s="40">
        <f t="shared" si="86"/>
        <v>5998.6390625000013</v>
      </c>
      <c r="SI6" s="40">
        <f t="shared" si="86"/>
        <v>5998.6390625000013</v>
      </c>
      <c r="SJ6" s="40">
        <f t="shared" si="86"/>
        <v>5998.6390625000013</v>
      </c>
      <c r="SK6" s="40">
        <f t="shared" si="86"/>
        <v>5998.6390625000013</v>
      </c>
      <c r="SL6" s="40">
        <f t="shared" si="86"/>
        <v>5998.6390625000013</v>
      </c>
      <c r="SM6" s="40">
        <f t="shared" si="86"/>
        <v>5998.6390625000013</v>
      </c>
      <c r="SN6" s="40">
        <f t="shared" si="86"/>
        <v>6298.5710156250016</v>
      </c>
      <c r="SO6" s="40">
        <f t="shared" si="86"/>
        <v>6298.5710156250016</v>
      </c>
      <c r="SP6" s="40">
        <f t="shared" si="86"/>
        <v>6298.5710156250016</v>
      </c>
      <c r="SQ6" s="40">
        <f t="shared" si="86"/>
        <v>6298.5710156250016</v>
      </c>
      <c r="SR6" s="40">
        <f t="shared" si="86"/>
        <v>6298.5710156250016</v>
      </c>
      <c r="SS6" s="40">
        <f t="shared" ref="SS6:VD6" si="87">SS5*1.25</f>
        <v>6298.5710156250016</v>
      </c>
      <c r="ST6" s="40">
        <f t="shared" si="87"/>
        <v>6298.5710156250016</v>
      </c>
      <c r="SU6" s="40">
        <f t="shared" si="87"/>
        <v>6298.5710156250016</v>
      </c>
      <c r="SV6" s="40">
        <f t="shared" si="87"/>
        <v>6298.5710156250016</v>
      </c>
      <c r="SW6" s="40">
        <f t="shared" si="87"/>
        <v>6298.5710156250016</v>
      </c>
      <c r="SX6" s="40">
        <f t="shared" si="87"/>
        <v>6298.5710156250016</v>
      </c>
      <c r="SY6" s="40">
        <f t="shared" si="87"/>
        <v>6298.5710156250016</v>
      </c>
      <c r="SZ6" s="40">
        <f t="shared" si="87"/>
        <v>6613.4995664062517</v>
      </c>
      <c r="TA6" s="40">
        <f t="shared" si="87"/>
        <v>6613.4995664062517</v>
      </c>
      <c r="TB6" s="40">
        <f t="shared" si="87"/>
        <v>6613.4995664062517</v>
      </c>
      <c r="TC6" s="40">
        <f t="shared" si="87"/>
        <v>6613.4995664062517</v>
      </c>
      <c r="TD6" s="40">
        <f t="shared" si="87"/>
        <v>6613.4995664062517</v>
      </c>
      <c r="TE6" s="40">
        <f t="shared" si="87"/>
        <v>6613.4995664062517</v>
      </c>
      <c r="TF6" s="40">
        <f t="shared" si="87"/>
        <v>6613.4995664062517</v>
      </c>
      <c r="TG6" s="40">
        <f t="shared" si="87"/>
        <v>6613.4995664062517</v>
      </c>
      <c r="TH6" s="40">
        <f t="shared" si="87"/>
        <v>6613.4995664062517</v>
      </c>
      <c r="TI6" s="40">
        <f t="shared" si="87"/>
        <v>6613.4995664062517</v>
      </c>
      <c r="TJ6" s="40">
        <f t="shared" si="87"/>
        <v>6613.4995664062517</v>
      </c>
      <c r="TK6" s="40">
        <f t="shared" si="87"/>
        <v>6613.4995664062517</v>
      </c>
      <c r="TL6" s="40">
        <f t="shared" si="87"/>
        <v>6944.1745447265648</v>
      </c>
      <c r="TM6" s="40">
        <f t="shared" si="87"/>
        <v>6944.1745447265648</v>
      </c>
      <c r="TN6" s="40">
        <f t="shared" si="87"/>
        <v>6944.1745447265648</v>
      </c>
      <c r="TO6" s="40">
        <f t="shared" si="87"/>
        <v>6944.1745447265648</v>
      </c>
      <c r="TP6" s="40">
        <f t="shared" si="87"/>
        <v>6944.1745447265648</v>
      </c>
      <c r="TQ6" s="40">
        <f t="shared" si="87"/>
        <v>6944.1745447265648</v>
      </c>
      <c r="TR6" s="40">
        <f t="shared" si="87"/>
        <v>6944.1745447265648</v>
      </c>
      <c r="TS6" s="40">
        <f t="shared" si="87"/>
        <v>6944.1745447265648</v>
      </c>
      <c r="TT6" s="40">
        <f t="shared" si="87"/>
        <v>6944.1745447265648</v>
      </c>
      <c r="TU6" s="40">
        <f t="shared" si="87"/>
        <v>6944.1745447265648</v>
      </c>
      <c r="TV6" s="40">
        <f t="shared" si="87"/>
        <v>6944.1745447265648</v>
      </c>
      <c r="TW6" s="40">
        <f t="shared" si="87"/>
        <v>6944.1745447265648</v>
      </c>
      <c r="TX6" s="40">
        <f t="shared" si="87"/>
        <v>7291.3832719628936</v>
      </c>
      <c r="TY6" s="40">
        <f t="shared" si="87"/>
        <v>7291.3832719628936</v>
      </c>
      <c r="TZ6" s="40">
        <f t="shared" si="87"/>
        <v>7291.3832719628936</v>
      </c>
      <c r="UA6" s="40">
        <f t="shared" si="87"/>
        <v>7291.3832719628936</v>
      </c>
      <c r="UB6" s="40">
        <f t="shared" si="87"/>
        <v>7291.3832719628936</v>
      </c>
      <c r="UC6" s="40">
        <f t="shared" si="87"/>
        <v>7291.3832719628936</v>
      </c>
      <c r="UD6" s="40">
        <f t="shared" si="87"/>
        <v>7291.3832719628936</v>
      </c>
      <c r="UE6" s="40">
        <f t="shared" si="87"/>
        <v>7291.3832719628936</v>
      </c>
      <c r="UF6" s="40">
        <f t="shared" si="87"/>
        <v>7291.3832719628936</v>
      </c>
      <c r="UG6" s="40">
        <f t="shared" si="87"/>
        <v>7291.3832719628936</v>
      </c>
      <c r="UH6" s="40">
        <f t="shared" si="87"/>
        <v>7291.3832719628936</v>
      </c>
      <c r="UI6" s="40">
        <f t="shared" si="87"/>
        <v>7291.3832719628936</v>
      </c>
      <c r="UJ6" s="40">
        <f t="shared" si="87"/>
        <v>7655.9524355610383</v>
      </c>
      <c r="UK6" s="40">
        <f t="shared" si="87"/>
        <v>7655.9524355610383</v>
      </c>
      <c r="UL6" s="40">
        <f t="shared" si="87"/>
        <v>7655.9524355610383</v>
      </c>
      <c r="UM6" s="40">
        <f t="shared" si="87"/>
        <v>7655.9524355610383</v>
      </c>
      <c r="UN6" s="40">
        <f t="shared" si="87"/>
        <v>7655.9524355610383</v>
      </c>
      <c r="UO6" s="40">
        <f t="shared" si="87"/>
        <v>7655.9524355610383</v>
      </c>
      <c r="UP6" s="40">
        <f t="shared" si="87"/>
        <v>7655.9524355610383</v>
      </c>
      <c r="UQ6" s="40">
        <f t="shared" si="87"/>
        <v>7655.9524355610383</v>
      </c>
      <c r="UR6" s="40">
        <f t="shared" si="87"/>
        <v>7655.9524355610383</v>
      </c>
      <c r="US6" s="40">
        <f t="shared" si="87"/>
        <v>7655.9524355610383</v>
      </c>
      <c r="UT6" s="40">
        <f t="shared" si="87"/>
        <v>7655.9524355610383</v>
      </c>
      <c r="UU6" s="40">
        <f t="shared" si="87"/>
        <v>7655.9524355610383</v>
      </c>
      <c r="UV6" s="40">
        <f t="shared" si="87"/>
        <v>8038.7500573390898</v>
      </c>
      <c r="UW6" s="40">
        <f t="shared" si="87"/>
        <v>8038.7500573390898</v>
      </c>
      <c r="UX6" s="40">
        <f t="shared" si="87"/>
        <v>8038.7500573390898</v>
      </c>
      <c r="UY6" s="40">
        <f t="shared" si="87"/>
        <v>8038.7500573390898</v>
      </c>
      <c r="UZ6" s="40">
        <f t="shared" si="87"/>
        <v>8038.7500573390898</v>
      </c>
      <c r="VA6" s="40">
        <f t="shared" si="87"/>
        <v>8038.7500573390898</v>
      </c>
      <c r="VB6" s="40">
        <f t="shared" si="87"/>
        <v>8038.7500573390898</v>
      </c>
      <c r="VC6" s="40">
        <f t="shared" si="87"/>
        <v>8038.7500573390898</v>
      </c>
      <c r="VD6" s="40">
        <f t="shared" si="87"/>
        <v>8038.7500573390898</v>
      </c>
      <c r="VE6" s="40">
        <f t="shared" ref="VE6:XP6" si="88">VE5*1.25</f>
        <v>8038.7500573390898</v>
      </c>
      <c r="VF6" s="40">
        <f t="shared" si="88"/>
        <v>8038.7500573390898</v>
      </c>
      <c r="VG6" s="40">
        <f t="shared" si="88"/>
        <v>8038.7500573390898</v>
      </c>
      <c r="VH6" s="40">
        <f t="shared" si="88"/>
        <v>8440.6875602060445</v>
      </c>
      <c r="VI6" s="40">
        <f t="shared" si="88"/>
        <v>8440.6875602060445</v>
      </c>
      <c r="VJ6" s="40">
        <f t="shared" si="88"/>
        <v>8440.6875602060445</v>
      </c>
      <c r="VK6" s="40">
        <f t="shared" si="88"/>
        <v>8440.6875602060445</v>
      </c>
      <c r="VL6" s="40">
        <f t="shared" si="88"/>
        <v>8440.6875602060445</v>
      </c>
      <c r="VM6" s="40">
        <f t="shared" si="88"/>
        <v>8440.6875602060445</v>
      </c>
      <c r="VN6" s="40">
        <f t="shared" si="88"/>
        <v>8440.6875602060445</v>
      </c>
      <c r="VO6" s="40">
        <f t="shared" si="88"/>
        <v>8440.6875602060445</v>
      </c>
      <c r="VP6" s="40">
        <f t="shared" si="88"/>
        <v>8440.6875602060445</v>
      </c>
      <c r="VQ6" s="40">
        <f t="shared" si="88"/>
        <v>8440.6875602060445</v>
      </c>
      <c r="VR6" s="40">
        <f t="shared" si="88"/>
        <v>8440.6875602060445</v>
      </c>
      <c r="VS6" s="40">
        <f t="shared" si="88"/>
        <v>8440.6875602060445</v>
      </c>
      <c r="VT6" s="40">
        <f t="shared" si="88"/>
        <v>8862.7219382163476</v>
      </c>
      <c r="VU6" s="40">
        <f t="shared" si="88"/>
        <v>8862.7219382163476</v>
      </c>
      <c r="VV6" s="40">
        <f t="shared" si="88"/>
        <v>8862.7219382163476</v>
      </c>
      <c r="VW6" s="40">
        <f t="shared" si="88"/>
        <v>8862.7219382163476</v>
      </c>
      <c r="VX6" s="40">
        <f t="shared" si="88"/>
        <v>8862.7219382163476</v>
      </c>
      <c r="VY6" s="40">
        <f t="shared" si="88"/>
        <v>8862.7219382163476</v>
      </c>
      <c r="VZ6" s="40">
        <f t="shared" si="88"/>
        <v>8862.7219382163476</v>
      </c>
      <c r="WA6" s="40">
        <f t="shared" si="88"/>
        <v>8862.7219382163476</v>
      </c>
      <c r="WB6" s="40">
        <f t="shared" si="88"/>
        <v>8862.7219382163476</v>
      </c>
      <c r="WC6" s="40">
        <f t="shared" si="88"/>
        <v>8862.7219382163476</v>
      </c>
      <c r="WD6" s="40">
        <f t="shared" si="88"/>
        <v>8862.7219382163476</v>
      </c>
      <c r="WE6" s="40">
        <f t="shared" si="88"/>
        <v>8862.7219382163476</v>
      </c>
      <c r="WF6" s="40">
        <f t="shared" si="88"/>
        <v>9305.8580351271648</v>
      </c>
      <c r="WG6" s="40">
        <f t="shared" si="88"/>
        <v>9305.8580351271648</v>
      </c>
      <c r="WH6" s="40">
        <f t="shared" si="88"/>
        <v>9305.8580351271648</v>
      </c>
      <c r="WI6" s="40">
        <f t="shared" si="88"/>
        <v>9305.8580351271648</v>
      </c>
      <c r="WJ6" s="40">
        <f t="shared" si="88"/>
        <v>9305.8580351271648</v>
      </c>
      <c r="WK6" s="40">
        <f t="shared" si="88"/>
        <v>9305.8580351271648</v>
      </c>
      <c r="WL6" s="40">
        <f t="shared" si="88"/>
        <v>9305.8580351271648</v>
      </c>
      <c r="WM6" s="40">
        <f t="shared" si="88"/>
        <v>9305.8580351271648</v>
      </c>
      <c r="WN6" s="40">
        <f t="shared" si="88"/>
        <v>9305.8580351271648</v>
      </c>
      <c r="WO6" s="40">
        <f t="shared" si="88"/>
        <v>9305.8580351271648</v>
      </c>
      <c r="WP6" s="40">
        <f t="shared" si="88"/>
        <v>9305.8580351271648</v>
      </c>
      <c r="WQ6" s="40">
        <f t="shared" si="88"/>
        <v>9305.8580351271648</v>
      </c>
      <c r="WR6" s="40">
        <f t="shared" si="88"/>
        <v>9771.150936883525</v>
      </c>
      <c r="WS6" s="40">
        <f t="shared" si="88"/>
        <v>9771.150936883525</v>
      </c>
      <c r="WT6" s="40">
        <f t="shared" si="88"/>
        <v>9771.150936883525</v>
      </c>
      <c r="WU6" s="40">
        <f t="shared" si="88"/>
        <v>9771.150936883525</v>
      </c>
      <c r="WV6" s="40">
        <f t="shared" si="88"/>
        <v>9771.150936883525</v>
      </c>
      <c r="WW6" s="40">
        <f t="shared" si="88"/>
        <v>9771.150936883525</v>
      </c>
      <c r="WX6" s="40">
        <f t="shared" si="88"/>
        <v>9771.150936883525</v>
      </c>
      <c r="WY6" s="40">
        <f t="shared" si="88"/>
        <v>9771.150936883525</v>
      </c>
      <c r="WZ6" s="40">
        <f t="shared" si="88"/>
        <v>9771.150936883525</v>
      </c>
      <c r="XA6" s="40">
        <f t="shared" si="88"/>
        <v>9771.150936883525</v>
      </c>
      <c r="XB6" s="40">
        <f t="shared" si="88"/>
        <v>9771.150936883525</v>
      </c>
      <c r="XC6" s="40">
        <f t="shared" si="88"/>
        <v>9771.150936883525</v>
      </c>
      <c r="XD6" s="39">
        <f t="shared" si="64"/>
        <v>10259.708483727702</v>
      </c>
      <c r="XE6" s="40">
        <f t="shared" si="88"/>
        <v>10259.708483727702</v>
      </c>
      <c r="XF6" s="40">
        <f t="shared" si="88"/>
        <v>10259.708483727702</v>
      </c>
      <c r="XG6" s="40">
        <f t="shared" si="88"/>
        <v>10259.708483727702</v>
      </c>
      <c r="XH6" s="40">
        <f t="shared" si="88"/>
        <v>10259.708483727702</v>
      </c>
      <c r="XI6" s="40">
        <f t="shared" si="88"/>
        <v>10259.708483727702</v>
      </c>
      <c r="XJ6" s="40">
        <f t="shared" si="88"/>
        <v>10259.708483727702</v>
      </c>
      <c r="XK6" s="40">
        <f t="shared" si="88"/>
        <v>10259.708483727702</v>
      </c>
      <c r="XL6" s="40">
        <f t="shared" si="88"/>
        <v>10259.708483727702</v>
      </c>
      <c r="XM6" s="40">
        <f t="shared" si="88"/>
        <v>10259.708483727702</v>
      </c>
      <c r="XN6" s="40">
        <f t="shared" si="88"/>
        <v>10259.708483727702</v>
      </c>
      <c r="XO6" s="40">
        <f t="shared" si="88"/>
        <v>10259.708483727702</v>
      </c>
      <c r="XP6" s="40">
        <f t="shared" si="88"/>
        <v>10772.693907914088</v>
      </c>
      <c r="XQ6" s="40">
        <f t="shared" ref="XQ6:ZW6" si="89">XQ5*1.25</f>
        <v>10772.693907914088</v>
      </c>
      <c r="XR6" s="40">
        <f t="shared" si="89"/>
        <v>10772.693907914088</v>
      </c>
      <c r="XS6" s="40">
        <f t="shared" si="89"/>
        <v>10772.693907914088</v>
      </c>
      <c r="XT6" s="40">
        <f t="shared" si="89"/>
        <v>10772.693907914088</v>
      </c>
      <c r="XU6" s="40">
        <f t="shared" si="89"/>
        <v>10772.693907914088</v>
      </c>
      <c r="XV6" s="40">
        <f t="shared" si="89"/>
        <v>10772.693907914088</v>
      </c>
      <c r="XW6" s="40">
        <f t="shared" si="89"/>
        <v>10772.693907914088</v>
      </c>
      <c r="XX6" s="40">
        <f t="shared" si="89"/>
        <v>10772.693907914088</v>
      </c>
      <c r="XY6" s="40">
        <f t="shared" si="89"/>
        <v>10772.693907914088</v>
      </c>
      <c r="XZ6" s="40">
        <f t="shared" si="89"/>
        <v>10772.693907914088</v>
      </c>
      <c r="YA6" s="40">
        <f t="shared" si="89"/>
        <v>10772.693907914088</v>
      </c>
      <c r="YB6" s="40">
        <f t="shared" si="89"/>
        <v>11311.328603309794</v>
      </c>
      <c r="YC6" s="40">
        <f t="shared" si="89"/>
        <v>11311.328603309794</v>
      </c>
      <c r="YD6" s="40">
        <f t="shared" si="89"/>
        <v>11311.328603309794</v>
      </c>
      <c r="YE6" s="40">
        <f t="shared" si="89"/>
        <v>11311.328603309794</v>
      </c>
      <c r="YF6" s="40">
        <f t="shared" si="89"/>
        <v>11311.328603309794</v>
      </c>
      <c r="YG6" s="40">
        <f t="shared" si="89"/>
        <v>11311.328603309794</v>
      </c>
      <c r="YH6" s="40">
        <f t="shared" si="89"/>
        <v>11311.328603309794</v>
      </c>
      <c r="YI6" s="40">
        <f t="shared" si="89"/>
        <v>11311.328603309794</v>
      </c>
      <c r="YJ6" s="40">
        <f t="shared" si="89"/>
        <v>11311.328603309794</v>
      </c>
      <c r="YK6" s="40">
        <f t="shared" si="89"/>
        <v>11311.328603309794</v>
      </c>
      <c r="YL6" s="40">
        <f t="shared" si="89"/>
        <v>11311.328603309794</v>
      </c>
      <c r="YM6" s="40">
        <f t="shared" si="89"/>
        <v>11311.328603309794</v>
      </c>
      <c r="YN6" s="40">
        <f t="shared" si="89"/>
        <v>11876.895033475284</v>
      </c>
      <c r="YO6" s="40">
        <f t="shared" si="89"/>
        <v>11876.895033475284</v>
      </c>
      <c r="YP6" s="40">
        <f t="shared" si="89"/>
        <v>11876.895033475284</v>
      </c>
      <c r="YQ6" s="40">
        <f t="shared" si="89"/>
        <v>11876.895033475284</v>
      </c>
      <c r="YR6" s="40">
        <f t="shared" si="89"/>
        <v>11876.895033475284</v>
      </c>
      <c r="YS6" s="40">
        <f t="shared" si="89"/>
        <v>11876.895033475284</v>
      </c>
      <c r="YT6" s="40">
        <f t="shared" si="89"/>
        <v>11876.895033475284</v>
      </c>
      <c r="YU6" s="40">
        <f t="shared" si="89"/>
        <v>11876.895033475284</v>
      </c>
      <c r="YV6" s="40">
        <f t="shared" si="89"/>
        <v>11876.895033475284</v>
      </c>
      <c r="YW6" s="40">
        <f t="shared" si="89"/>
        <v>11876.895033475284</v>
      </c>
      <c r="YX6" s="40">
        <f t="shared" si="89"/>
        <v>11876.895033475284</v>
      </c>
      <c r="YY6" s="40">
        <f t="shared" si="89"/>
        <v>11876.895033475284</v>
      </c>
      <c r="YZ6" s="40">
        <f t="shared" si="89"/>
        <v>12470.73978514905</v>
      </c>
      <c r="ZA6" s="40">
        <f t="shared" si="89"/>
        <v>12470.73978514905</v>
      </c>
      <c r="ZB6" s="40">
        <f t="shared" si="89"/>
        <v>12470.73978514905</v>
      </c>
      <c r="ZC6" s="40">
        <f t="shared" si="89"/>
        <v>12470.73978514905</v>
      </c>
      <c r="ZD6" s="40">
        <f t="shared" si="89"/>
        <v>12470.73978514905</v>
      </c>
      <c r="ZE6" s="40">
        <f t="shared" si="89"/>
        <v>12470.73978514905</v>
      </c>
      <c r="ZF6" s="40">
        <f t="shared" si="89"/>
        <v>12470.73978514905</v>
      </c>
      <c r="ZG6" s="40">
        <f t="shared" si="89"/>
        <v>12470.73978514905</v>
      </c>
      <c r="ZH6" s="40">
        <f t="shared" si="89"/>
        <v>12470.73978514905</v>
      </c>
      <c r="ZI6" s="40">
        <f t="shared" si="89"/>
        <v>12470.73978514905</v>
      </c>
      <c r="ZJ6" s="40">
        <f t="shared" si="89"/>
        <v>12470.73978514905</v>
      </c>
      <c r="ZK6" s="40">
        <f t="shared" si="89"/>
        <v>12470.73978514905</v>
      </c>
      <c r="ZL6" s="40">
        <f t="shared" si="89"/>
        <v>13343.691570109484</v>
      </c>
      <c r="ZM6" s="40">
        <f t="shared" si="89"/>
        <v>13343.691570109484</v>
      </c>
      <c r="ZN6" s="40">
        <f t="shared" si="89"/>
        <v>13343.691570109484</v>
      </c>
      <c r="ZO6" s="40">
        <f t="shared" si="89"/>
        <v>13343.691570109484</v>
      </c>
      <c r="ZP6" s="40">
        <f t="shared" si="89"/>
        <v>13343.691570109484</v>
      </c>
      <c r="ZQ6" s="40">
        <f t="shared" si="89"/>
        <v>13343.691570109484</v>
      </c>
      <c r="ZR6" s="40">
        <f t="shared" si="89"/>
        <v>13343.691570109484</v>
      </c>
      <c r="ZS6" s="40">
        <f t="shared" si="89"/>
        <v>13343.691570109484</v>
      </c>
      <c r="ZT6" s="40">
        <f t="shared" si="89"/>
        <v>13343.691570109484</v>
      </c>
      <c r="ZU6" s="40">
        <f t="shared" si="89"/>
        <v>13343.691570109484</v>
      </c>
      <c r="ZV6" s="40">
        <f t="shared" si="89"/>
        <v>13343.691570109484</v>
      </c>
      <c r="ZW6" s="40">
        <f t="shared" si="89"/>
        <v>13343.691570109484</v>
      </c>
      <c r="ZX6" s="39">
        <f t="shared" si="79"/>
        <v>3054282.9735714719</v>
      </c>
      <c r="ZY6" s="40"/>
      <c r="ZZ6" s="40"/>
      <c r="AAA6" s="40"/>
      <c r="ADH6" s="64"/>
      <c r="ADI6" s="64"/>
      <c r="ADJ6" s="64"/>
      <c r="ADK6" s="64"/>
      <c r="ADL6" s="64"/>
      <c r="ADM6" s="64"/>
      <c r="ADN6" s="64"/>
      <c r="ADO6" s="64"/>
      <c r="ADP6" s="64"/>
      <c r="ADQ6" s="64"/>
      <c r="ADR6" s="64"/>
    </row>
    <row r="7" spans="3:798" x14ac:dyDescent="0.3">
      <c r="C7" t="s">
        <v>75</v>
      </c>
      <c r="D7" s="39">
        <f>BL4/43671.82*106295</f>
        <v>1114.5786085670218</v>
      </c>
      <c r="E7" s="40">
        <f>D7</f>
        <v>1114.5786085670218</v>
      </c>
      <c r="F7" s="40">
        <f t="shared" ref="F7:O7" si="90">E7</f>
        <v>1114.5786085670218</v>
      </c>
      <c r="G7" s="40">
        <f t="shared" si="90"/>
        <v>1114.5786085670218</v>
      </c>
      <c r="H7" s="40">
        <f t="shared" si="90"/>
        <v>1114.5786085670218</v>
      </c>
      <c r="I7" s="40">
        <f t="shared" si="90"/>
        <v>1114.5786085670218</v>
      </c>
      <c r="J7" s="40">
        <f t="shared" si="90"/>
        <v>1114.5786085670218</v>
      </c>
      <c r="K7" s="40">
        <f t="shared" si="90"/>
        <v>1114.5786085670218</v>
      </c>
      <c r="L7" s="40">
        <f t="shared" si="90"/>
        <v>1114.5786085670218</v>
      </c>
      <c r="M7" s="40">
        <f t="shared" si="90"/>
        <v>1114.5786085670218</v>
      </c>
      <c r="N7" s="40">
        <f t="shared" si="90"/>
        <v>1114.5786085670218</v>
      </c>
      <c r="O7" s="40">
        <f t="shared" si="90"/>
        <v>1114.5786085670218</v>
      </c>
      <c r="P7" s="40">
        <f t="shared" si="0"/>
        <v>1170.3075389953729</v>
      </c>
      <c r="Q7" s="40">
        <f>P7</f>
        <v>1170.3075389953729</v>
      </c>
      <c r="R7" s="40">
        <f t="shared" ref="R7:Z7" si="91">Q7</f>
        <v>1170.3075389953729</v>
      </c>
      <c r="S7" s="40">
        <f t="shared" si="91"/>
        <v>1170.3075389953729</v>
      </c>
      <c r="T7" s="40">
        <f t="shared" si="91"/>
        <v>1170.3075389953729</v>
      </c>
      <c r="U7" s="40">
        <f t="shared" si="91"/>
        <v>1170.3075389953729</v>
      </c>
      <c r="V7" s="40">
        <f t="shared" si="91"/>
        <v>1170.3075389953729</v>
      </c>
      <c r="W7" s="40">
        <f t="shared" si="91"/>
        <v>1170.3075389953729</v>
      </c>
      <c r="X7" s="40">
        <f t="shared" si="91"/>
        <v>1170.3075389953729</v>
      </c>
      <c r="Y7" s="40">
        <f t="shared" si="91"/>
        <v>1170.3075389953729</v>
      </c>
      <c r="Z7" s="40">
        <f t="shared" si="91"/>
        <v>1170.3075389953729</v>
      </c>
      <c r="AA7" s="40">
        <f t="shared" ref="AA7" si="92">Z7</f>
        <v>1170.3075389953729</v>
      </c>
      <c r="AB7" s="39">
        <f t="shared" si="1"/>
        <v>1228.8229159451416</v>
      </c>
      <c r="AC7" s="39">
        <f>AB7</f>
        <v>1228.8229159451416</v>
      </c>
      <c r="AD7" s="39">
        <f t="shared" ref="AD7:BK7" si="93">AC7</f>
        <v>1228.8229159451416</v>
      </c>
      <c r="AE7" s="39">
        <f t="shared" si="93"/>
        <v>1228.8229159451416</v>
      </c>
      <c r="AF7" s="39">
        <f t="shared" si="93"/>
        <v>1228.8229159451416</v>
      </c>
      <c r="AG7" s="39">
        <f t="shared" si="93"/>
        <v>1228.8229159451416</v>
      </c>
      <c r="AH7" s="39">
        <f t="shared" si="93"/>
        <v>1228.8229159451416</v>
      </c>
      <c r="AI7" s="39">
        <f t="shared" si="93"/>
        <v>1228.8229159451416</v>
      </c>
      <c r="AJ7" s="39">
        <f t="shared" si="93"/>
        <v>1228.8229159451416</v>
      </c>
      <c r="AK7" s="39">
        <f t="shared" si="93"/>
        <v>1228.8229159451416</v>
      </c>
      <c r="AL7" s="39">
        <f t="shared" si="93"/>
        <v>1228.8229159451416</v>
      </c>
      <c r="AM7" s="39">
        <f t="shared" si="93"/>
        <v>1228.8229159451416</v>
      </c>
      <c r="AN7" s="39">
        <f t="shared" si="2"/>
        <v>1290.2640617423988</v>
      </c>
      <c r="AO7" s="39">
        <f t="shared" si="93"/>
        <v>1290.2640617423988</v>
      </c>
      <c r="AP7" s="39">
        <f t="shared" si="93"/>
        <v>1290.2640617423988</v>
      </c>
      <c r="AQ7" s="39">
        <f t="shared" si="93"/>
        <v>1290.2640617423988</v>
      </c>
      <c r="AR7" s="39">
        <f t="shared" si="93"/>
        <v>1290.2640617423988</v>
      </c>
      <c r="AS7" s="39">
        <f t="shared" si="93"/>
        <v>1290.2640617423988</v>
      </c>
      <c r="AT7" s="39">
        <f t="shared" si="93"/>
        <v>1290.2640617423988</v>
      </c>
      <c r="AU7" s="39">
        <f t="shared" si="93"/>
        <v>1290.2640617423988</v>
      </c>
      <c r="AV7" s="39">
        <f t="shared" si="93"/>
        <v>1290.2640617423988</v>
      </c>
      <c r="AW7" s="39">
        <f t="shared" si="93"/>
        <v>1290.2640617423988</v>
      </c>
      <c r="AX7" s="39">
        <f t="shared" si="93"/>
        <v>1290.2640617423988</v>
      </c>
      <c r="AY7" s="39">
        <f t="shared" si="93"/>
        <v>1290.2640617423988</v>
      </c>
      <c r="AZ7" s="39">
        <f t="shared" si="3"/>
        <v>1354.7772648295188</v>
      </c>
      <c r="BA7" s="39">
        <f t="shared" si="93"/>
        <v>1354.7772648295188</v>
      </c>
      <c r="BB7" s="39">
        <f t="shared" si="93"/>
        <v>1354.7772648295188</v>
      </c>
      <c r="BC7" s="39">
        <f t="shared" si="93"/>
        <v>1354.7772648295188</v>
      </c>
      <c r="BD7" s="39">
        <f t="shared" si="93"/>
        <v>1354.7772648295188</v>
      </c>
      <c r="BE7" s="39">
        <f t="shared" si="93"/>
        <v>1354.7772648295188</v>
      </c>
      <c r="BF7" s="39">
        <f t="shared" si="93"/>
        <v>1354.7772648295188</v>
      </c>
      <c r="BG7" s="39">
        <f t="shared" si="93"/>
        <v>1354.7772648295188</v>
      </c>
      <c r="BH7" s="39">
        <f t="shared" si="93"/>
        <v>1354.7772648295188</v>
      </c>
      <c r="BI7" s="39">
        <f t="shared" si="93"/>
        <v>1354.7772648295188</v>
      </c>
      <c r="BJ7" s="39">
        <f t="shared" si="93"/>
        <v>1354.7772648295188</v>
      </c>
      <c r="BK7" s="39">
        <f t="shared" si="93"/>
        <v>1354.7772648295188</v>
      </c>
      <c r="BL7" s="39">
        <f>BK7*1.05</f>
        <v>1422.5161280709949</v>
      </c>
      <c r="BM7" s="39">
        <f t="shared" si="4"/>
        <v>1422.5161280709949</v>
      </c>
      <c r="BN7" s="39">
        <f t="shared" si="4"/>
        <v>1422.5161280709949</v>
      </c>
      <c r="BO7" s="39">
        <f t="shared" si="4"/>
        <v>1422.5161280709949</v>
      </c>
      <c r="BP7" s="39">
        <f t="shared" si="4"/>
        <v>1422.5161280709949</v>
      </c>
      <c r="BQ7" s="39">
        <f t="shared" si="4"/>
        <v>1422.5161280709949</v>
      </c>
      <c r="BR7" s="39">
        <f t="shared" si="4"/>
        <v>1422.5161280709949</v>
      </c>
      <c r="BS7" s="39">
        <f t="shared" si="4"/>
        <v>1422.5161280709949</v>
      </c>
      <c r="BT7" s="39">
        <f t="shared" si="4"/>
        <v>1422.5161280709949</v>
      </c>
      <c r="BU7" s="39">
        <f t="shared" si="4"/>
        <v>1422.5161280709949</v>
      </c>
      <c r="BV7" s="39">
        <f t="shared" si="4"/>
        <v>1422.5161280709949</v>
      </c>
      <c r="BW7" s="39">
        <f t="shared" si="4"/>
        <v>1422.5161280709949</v>
      </c>
      <c r="BX7" s="39">
        <f t="shared" si="5"/>
        <v>1493.6419344745448</v>
      </c>
      <c r="BY7" s="39">
        <f t="shared" si="6"/>
        <v>1493.6419344745448</v>
      </c>
      <c r="BZ7" s="39">
        <f t="shared" si="6"/>
        <v>1493.6419344745448</v>
      </c>
      <c r="CA7" s="39">
        <f t="shared" si="6"/>
        <v>1493.6419344745448</v>
      </c>
      <c r="CB7" s="39">
        <f t="shared" si="6"/>
        <v>1493.6419344745448</v>
      </c>
      <c r="CC7" s="39">
        <f t="shared" si="6"/>
        <v>1493.6419344745448</v>
      </c>
      <c r="CD7" s="39">
        <f t="shared" si="6"/>
        <v>1493.6419344745448</v>
      </c>
      <c r="CE7" s="39">
        <f t="shared" si="6"/>
        <v>1493.6419344745448</v>
      </c>
      <c r="CF7" s="39">
        <f t="shared" si="6"/>
        <v>1493.6419344745448</v>
      </c>
      <c r="CG7" s="39">
        <f t="shared" si="6"/>
        <v>1493.6419344745448</v>
      </c>
      <c r="CH7" s="39">
        <f t="shared" ref="CH7:CI7" si="94">CG7</f>
        <v>1493.6419344745448</v>
      </c>
      <c r="CI7" s="39">
        <f t="shared" si="94"/>
        <v>1493.6419344745448</v>
      </c>
      <c r="CJ7" s="39">
        <f t="shared" si="5"/>
        <v>1568.324031198272</v>
      </c>
      <c r="CK7" s="39">
        <f t="shared" si="8"/>
        <v>1568.324031198272</v>
      </c>
      <c r="CL7" s="39">
        <f t="shared" si="8"/>
        <v>1568.324031198272</v>
      </c>
      <c r="CM7" s="39">
        <f t="shared" si="8"/>
        <v>1568.324031198272</v>
      </c>
      <c r="CN7" s="39">
        <f t="shared" si="8"/>
        <v>1568.324031198272</v>
      </c>
      <c r="CO7" s="39">
        <f t="shared" si="8"/>
        <v>1568.324031198272</v>
      </c>
      <c r="CP7" s="39">
        <f t="shared" si="8"/>
        <v>1568.324031198272</v>
      </c>
      <c r="CQ7" s="39">
        <f t="shared" si="8"/>
        <v>1568.324031198272</v>
      </c>
      <c r="CR7" s="39">
        <f t="shared" si="8"/>
        <v>1568.324031198272</v>
      </c>
      <c r="CS7" s="39">
        <f t="shared" si="8"/>
        <v>1568.324031198272</v>
      </c>
      <c r="CT7" s="39">
        <f t="shared" si="8"/>
        <v>1568.324031198272</v>
      </c>
      <c r="CU7" s="39">
        <f t="shared" si="8"/>
        <v>1568.324031198272</v>
      </c>
      <c r="CV7" s="39">
        <f t="shared" ref="CV7" si="95">CU7*1.05</f>
        <v>1646.7402327581856</v>
      </c>
      <c r="CW7" s="39">
        <f t="shared" ref="CW7:DG7" si="96">CV7</f>
        <v>1646.7402327581856</v>
      </c>
      <c r="CX7" s="39">
        <f t="shared" si="96"/>
        <v>1646.7402327581856</v>
      </c>
      <c r="CY7" s="39">
        <f t="shared" si="96"/>
        <v>1646.7402327581856</v>
      </c>
      <c r="CZ7" s="39">
        <f t="shared" si="96"/>
        <v>1646.7402327581856</v>
      </c>
      <c r="DA7" s="39">
        <f t="shared" si="96"/>
        <v>1646.7402327581856</v>
      </c>
      <c r="DB7" s="39">
        <f t="shared" si="96"/>
        <v>1646.7402327581856</v>
      </c>
      <c r="DC7" s="39">
        <f t="shared" si="96"/>
        <v>1646.7402327581856</v>
      </c>
      <c r="DD7" s="39">
        <f t="shared" si="96"/>
        <v>1646.7402327581856</v>
      </c>
      <c r="DE7" s="39">
        <f t="shared" si="96"/>
        <v>1646.7402327581856</v>
      </c>
      <c r="DF7" s="39">
        <f t="shared" si="96"/>
        <v>1646.7402327581856</v>
      </c>
      <c r="DG7" s="39">
        <f t="shared" si="96"/>
        <v>1646.7402327581856</v>
      </c>
      <c r="DH7" s="39">
        <f t="shared" si="11"/>
        <v>1729.077244396095</v>
      </c>
      <c r="DI7" s="39">
        <f t="shared" ref="DI7:DS7" si="97">DH7</f>
        <v>1729.077244396095</v>
      </c>
      <c r="DJ7" s="39">
        <f t="shared" si="97"/>
        <v>1729.077244396095</v>
      </c>
      <c r="DK7" s="39">
        <f t="shared" si="97"/>
        <v>1729.077244396095</v>
      </c>
      <c r="DL7" s="39">
        <f t="shared" si="97"/>
        <v>1729.077244396095</v>
      </c>
      <c r="DM7" s="39">
        <f t="shared" si="97"/>
        <v>1729.077244396095</v>
      </c>
      <c r="DN7" s="39">
        <f t="shared" si="97"/>
        <v>1729.077244396095</v>
      </c>
      <c r="DO7" s="39">
        <f t="shared" si="97"/>
        <v>1729.077244396095</v>
      </c>
      <c r="DP7" s="39">
        <f t="shared" si="97"/>
        <v>1729.077244396095</v>
      </c>
      <c r="DQ7" s="39">
        <f t="shared" si="97"/>
        <v>1729.077244396095</v>
      </c>
      <c r="DR7" s="39">
        <f t="shared" si="97"/>
        <v>1729.077244396095</v>
      </c>
      <c r="DS7" s="39">
        <f t="shared" si="97"/>
        <v>1729.077244396095</v>
      </c>
      <c r="DT7" s="39">
        <f t="shared" si="13"/>
        <v>1815.5311066158999</v>
      </c>
      <c r="DU7" s="39">
        <f t="shared" ref="DU7:EE7" si="98">DT7</f>
        <v>1815.5311066158999</v>
      </c>
      <c r="DV7" s="39">
        <f t="shared" si="98"/>
        <v>1815.5311066158999</v>
      </c>
      <c r="DW7" s="39">
        <f t="shared" si="98"/>
        <v>1815.5311066158999</v>
      </c>
      <c r="DX7" s="39">
        <f t="shared" si="98"/>
        <v>1815.5311066158999</v>
      </c>
      <c r="DY7" s="39">
        <f t="shared" si="98"/>
        <v>1815.5311066158999</v>
      </c>
      <c r="DZ7" s="39">
        <f t="shared" si="98"/>
        <v>1815.5311066158999</v>
      </c>
      <c r="EA7" s="39">
        <f t="shared" si="98"/>
        <v>1815.5311066158999</v>
      </c>
      <c r="EB7" s="39">
        <f t="shared" si="98"/>
        <v>1815.5311066158999</v>
      </c>
      <c r="EC7" s="39">
        <f t="shared" si="98"/>
        <v>1815.5311066158999</v>
      </c>
      <c r="ED7" s="39">
        <f t="shared" si="98"/>
        <v>1815.5311066158999</v>
      </c>
      <c r="EE7" s="39">
        <f t="shared" si="98"/>
        <v>1815.5311066158999</v>
      </c>
      <c r="EF7" s="39">
        <f t="shared" si="15"/>
        <v>1906.3076619466951</v>
      </c>
      <c r="EG7" s="39">
        <f t="shared" ref="EG7:GR7" si="99">EF7</f>
        <v>1906.3076619466951</v>
      </c>
      <c r="EH7" s="39">
        <f t="shared" si="99"/>
        <v>1906.3076619466951</v>
      </c>
      <c r="EI7" s="39">
        <f t="shared" si="99"/>
        <v>1906.3076619466951</v>
      </c>
      <c r="EJ7" s="39">
        <f t="shared" si="99"/>
        <v>1906.3076619466951</v>
      </c>
      <c r="EK7" s="39">
        <f t="shared" si="99"/>
        <v>1906.3076619466951</v>
      </c>
      <c r="EL7" s="39">
        <f t="shared" si="99"/>
        <v>1906.3076619466951</v>
      </c>
      <c r="EM7" s="39">
        <f t="shared" si="99"/>
        <v>1906.3076619466951</v>
      </c>
      <c r="EN7" s="39">
        <f t="shared" si="99"/>
        <v>1906.3076619466951</v>
      </c>
      <c r="EO7" s="39">
        <f t="shared" si="99"/>
        <v>1906.3076619466951</v>
      </c>
      <c r="EP7" s="39">
        <f t="shared" si="99"/>
        <v>1906.3076619466951</v>
      </c>
      <c r="EQ7" s="39">
        <f t="shared" si="99"/>
        <v>1906.3076619466951</v>
      </c>
      <c r="ER7" s="39">
        <f t="shared" si="17"/>
        <v>2001.6230450440301</v>
      </c>
      <c r="ES7" s="39">
        <f t="shared" si="99"/>
        <v>2001.6230450440301</v>
      </c>
      <c r="ET7" s="39">
        <f t="shared" si="99"/>
        <v>2001.6230450440301</v>
      </c>
      <c r="EU7" s="39">
        <f t="shared" si="99"/>
        <v>2001.6230450440301</v>
      </c>
      <c r="EV7" s="39">
        <f t="shared" si="99"/>
        <v>2001.6230450440301</v>
      </c>
      <c r="EW7" s="39">
        <f t="shared" si="99"/>
        <v>2001.6230450440301</v>
      </c>
      <c r="EX7" s="39">
        <f t="shared" si="99"/>
        <v>2001.6230450440301</v>
      </c>
      <c r="EY7" s="39">
        <f t="shared" si="99"/>
        <v>2001.6230450440301</v>
      </c>
      <c r="EZ7" s="39">
        <f t="shared" si="99"/>
        <v>2001.6230450440301</v>
      </c>
      <c r="FA7" s="39">
        <f t="shared" si="99"/>
        <v>2001.6230450440301</v>
      </c>
      <c r="FB7" s="39">
        <f t="shared" si="99"/>
        <v>2001.6230450440301</v>
      </c>
      <c r="FC7" s="39">
        <f t="shared" si="99"/>
        <v>2001.6230450440301</v>
      </c>
      <c r="FD7" s="39">
        <f t="shared" si="18"/>
        <v>2101.7041972962315</v>
      </c>
      <c r="FE7" s="39">
        <f t="shared" si="99"/>
        <v>2101.7041972962315</v>
      </c>
      <c r="FF7" s="39">
        <f t="shared" si="99"/>
        <v>2101.7041972962315</v>
      </c>
      <c r="FG7" s="39">
        <f t="shared" si="99"/>
        <v>2101.7041972962315</v>
      </c>
      <c r="FH7" s="39">
        <f t="shared" si="99"/>
        <v>2101.7041972962315</v>
      </c>
      <c r="FI7" s="39">
        <f t="shared" si="99"/>
        <v>2101.7041972962315</v>
      </c>
      <c r="FJ7" s="39">
        <f t="shared" si="99"/>
        <v>2101.7041972962315</v>
      </c>
      <c r="FK7" s="39">
        <f t="shared" si="99"/>
        <v>2101.7041972962315</v>
      </c>
      <c r="FL7" s="39">
        <f t="shared" si="99"/>
        <v>2101.7041972962315</v>
      </c>
      <c r="FM7" s="39">
        <f t="shared" si="99"/>
        <v>2101.7041972962315</v>
      </c>
      <c r="FN7" s="39">
        <f t="shared" si="99"/>
        <v>2101.7041972962315</v>
      </c>
      <c r="FO7" s="39">
        <f t="shared" si="99"/>
        <v>2101.7041972962315</v>
      </c>
      <c r="FP7" s="39">
        <f t="shared" si="19"/>
        <v>2206.7894071610431</v>
      </c>
      <c r="FQ7" s="39">
        <f t="shared" si="99"/>
        <v>2206.7894071610431</v>
      </c>
      <c r="FR7" s="39">
        <f t="shared" si="99"/>
        <v>2206.7894071610431</v>
      </c>
      <c r="FS7" s="39">
        <f t="shared" si="99"/>
        <v>2206.7894071610431</v>
      </c>
      <c r="FT7" s="39">
        <f t="shared" si="99"/>
        <v>2206.7894071610431</v>
      </c>
      <c r="FU7" s="39">
        <f t="shared" si="99"/>
        <v>2206.7894071610431</v>
      </c>
      <c r="FV7" s="39">
        <f t="shared" si="99"/>
        <v>2206.7894071610431</v>
      </c>
      <c r="FW7" s="39">
        <f t="shared" si="99"/>
        <v>2206.7894071610431</v>
      </c>
      <c r="FX7" s="39">
        <f t="shared" si="99"/>
        <v>2206.7894071610431</v>
      </c>
      <c r="FY7" s="39">
        <f t="shared" si="99"/>
        <v>2206.7894071610431</v>
      </c>
      <c r="FZ7" s="39">
        <f t="shared" si="99"/>
        <v>2206.7894071610431</v>
      </c>
      <c r="GA7" s="39">
        <f t="shared" si="99"/>
        <v>2206.7894071610431</v>
      </c>
      <c r="GB7" s="39">
        <f t="shared" si="20"/>
        <v>2317.1288775190951</v>
      </c>
      <c r="GC7" s="39">
        <f t="shared" si="99"/>
        <v>2317.1288775190951</v>
      </c>
      <c r="GD7" s="39">
        <f t="shared" si="99"/>
        <v>2317.1288775190951</v>
      </c>
      <c r="GE7" s="39">
        <f t="shared" si="99"/>
        <v>2317.1288775190951</v>
      </c>
      <c r="GF7" s="39">
        <f t="shared" si="99"/>
        <v>2317.1288775190951</v>
      </c>
      <c r="GG7" s="39">
        <f t="shared" si="99"/>
        <v>2317.1288775190951</v>
      </c>
      <c r="GH7" s="39">
        <f t="shared" si="99"/>
        <v>2317.1288775190951</v>
      </c>
      <c r="GI7" s="39">
        <f t="shared" si="99"/>
        <v>2317.1288775190951</v>
      </c>
      <c r="GJ7" s="39">
        <f t="shared" si="99"/>
        <v>2317.1288775190951</v>
      </c>
      <c r="GK7" s="39">
        <f t="shared" si="99"/>
        <v>2317.1288775190951</v>
      </c>
      <c r="GL7" s="39">
        <f t="shared" si="99"/>
        <v>2317.1288775190951</v>
      </c>
      <c r="GM7" s="39">
        <f t="shared" si="99"/>
        <v>2317.1288775190951</v>
      </c>
      <c r="GN7" s="39">
        <f t="shared" si="21"/>
        <v>2432.9853213950501</v>
      </c>
      <c r="GO7" s="39">
        <f t="shared" si="99"/>
        <v>2432.9853213950501</v>
      </c>
      <c r="GP7" s="39">
        <f t="shared" si="99"/>
        <v>2432.9853213950501</v>
      </c>
      <c r="GQ7" s="39">
        <f t="shared" si="99"/>
        <v>2432.9853213950501</v>
      </c>
      <c r="GR7" s="39">
        <f t="shared" si="99"/>
        <v>2432.9853213950501</v>
      </c>
      <c r="GS7" s="39">
        <f t="shared" si="22"/>
        <v>2432.9853213950501</v>
      </c>
      <c r="GT7" s="39">
        <f t="shared" si="22"/>
        <v>2432.9853213950501</v>
      </c>
      <c r="GU7" s="39">
        <f t="shared" si="22"/>
        <v>2432.9853213950501</v>
      </c>
      <c r="GV7" s="39">
        <f t="shared" si="22"/>
        <v>2432.9853213950501</v>
      </c>
      <c r="GW7" s="39">
        <f t="shared" si="22"/>
        <v>2432.9853213950501</v>
      </c>
      <c r="GX7" s="39">
        <f t="shared" si="22"/>
        <v>2432.9853213950501</v>
      </c>
      <c r="GY7" s="39">
        <f t="shared" si="22"/>
        <v>2432.9853213950501</v>
      </c>
      <c r="GZ7" s="39">
        <f t="shared" si="23"/>
        <v>2554.6345874648027</v>
      </c>
      <c r="HA7" s="39">
        <f t="shared" si="22"/>
        <v>2554.6345874648027</v>
      </c>
      <c r="HB7" s="39">
        <f t="shared" si="22"/>
        <v>2554.6345874648027</v>
      </c>
      <c r="HC7" s="39">
        <f t="shared" si="22"/>
        <v>2554.6345874648027</v>
      </c>
      <c r="HD7" s="39">
        <f t="shared" si="22"/>
        <v>2554.6345874648027</v>
      </c>
      <c r="HE7" s="39">
        <f t="shared" si="22"/>
        <v>2554.6345874648027</v>
      </c>
      <c r="HF7" s="39">
        <f t="shared" si="22"/>
        <v>2554.6345874648027</v>
      </c>
      <c r="HG7" s="39">
        <f t="shared" si="22"/>
        <v>2554.6345874648027</v>
      </c>
      <c r="HH7" s="39">
        <f t="shared" si="22"/>
        <v>2554.6345874648027</v>
      </c>
      <c r="HI7" s="39">
        <f t="shared" si="22"/>
        <v>2554.6345874648027</v>
      </c>
      <c r="HJ7" s="39">
        <f t="shared" si="22"/>
        <v>2554.6345874648027</v>
      </c>
      <c r="HK7" s="39">
        <f t="shared" si="22"/>
        <v>2554.6345874648027</v>
      </c>
      <c r="HL7" s="39">
        <f t="shared" si="24"/>
        <v>2682.3663168380431</v>
      </c>
      <c r="HM7" s="39">
        <f t="shared" si="22"/>
        <v>2682.3663168380431</v>
      </c>
      <c r="HN7" s="39">
        <f t="shared" si="22"/>
        <v>2682.3663168380431</v>
      </c>
      <c r="HO7" s="39">
        <f t="shared" si="22"/>
        <v>2682.3663168380431</v>
      </c>
      <c r="HP7" s="39">
        <f t="shared" si="22"/>
        <v>2682.3663168380431</v>
      </c>
      <c r="HQ7" s="39">
        <f t="shared" si="22"/>
        <v>2682.3663168380431</v>
      </c>
      <c r="HR7" s="39">
        <f t="shared" si="22"/>
        <v>2682.3663168380431</v>
      </c>
      <c r="HS7" s="39">
        <f t="shared" si="22"/>
        <v>2682.3663168380431</v>
      </c>
      <c r="HT7" s="39">
        <f t="shared" si="22"/>
        <v>2682.3663168380431</v>
      </c>
      <c r="HU7" s="39">
        <f t="shared" si="22"/>
        <v>2682.3663168380431</v>
      </c>
      <c r="HV7" s="39">
        <f t="shared" si="22"/>
        <v>2682.3663168380431</v>
      </c>
      <c r="HW7" s="39">
        <f t="shared" si="22"/>
        <v>2682.3663168380431</v>
      </c>
      <c r="HX7" s="39">
        <f t="shared" si="25"/>
        <v>2816.4846326799452</v>
      </c>
      <c r="HY7" s="39">
        <f t="shared" si="22"/>
        <v>2816.4846326799452</v>
      </c>
      <c r="HZ7" s="39">
        <f t="shared" si="22"/>
        <v>2816.4846326799452</v>
      </c>
      <c r="IA7" s="39">
        <f t="shared" si="22"/>
        <v>2816.4846326799452</v>
      </c>
      <c r="IB7" s="39">
        <f t="shared" si="22"/>
        <v>2816.4846326799452</v>
      </c>
      <c r="IC7" s="39">
        <f t="shared" si="22"/>
        <v>2816.4846326799452</v>
      </c>
      <c r="ID7" s="39">
        <f t="shared" si="22"/>
        <v>2816.4846326799452</v>
      </c>
      <c r="IE7" s="39">
        <f t="shared" si="22"/>
        <v>2816.4846326799452</v>
      </c>
      <c r="IF7" s="39">
        <f t="shared" si="22"/>
        <v>2816.4846326799452</v>
      </c>
      <c r="IG7" s="39">
        <f t="shared" si="22"/>
        <v>2816.4846326799452</v>
      </c>
      <c r="IH7" s="39">
        <f t="shared" si="22"/>
        <v>2816.4846326799452</v>
      </c>
      <c r="II7" s="39">
        <f t="shared" si="26"/>
        <v>2957.3088643139426</v>
      </c>
      <c r="IJ7" s="39">
        <f t="shared" si="22"/>
        <v>2957.3088643139426</v>
      </c>
      <c r="IK7" s="39">
        <f t="shared" si="22"/>
        <v>2957.3088643139426</v>
      </c>
      <c r="IL7" s="39">
        <f t="shared" si="22"/>
        <v>2957.3088643139426</v>
      </c>
      <c r="IM7" s="39">
        <f t="shared" si="22"/>
        <v>2957.3088643139426</v>
      </c>
      <c r="IN7" s="39">
        <f t="shared" si="22"/>
        <v>2957.3088643139426</v>
      </c>
      <c r="IO7" s="39">
        <f t="shared" si="22"/>
        <v>2957.3088643139426</v>
      </c>
      <c r="IP7" s="39">
        <f t="shared" si="22"/>
        <v>2957.3088643139426</v>
      </c>
      <c r="IQ7" s="39">
        <f t="shared" si="22"/>
        <v>2957.3088643139426</v>
      </c>
      <c r="IR7" s="39">
        <f t="shared" si="22"/>
        <v>2957.3088643139426</v>
      </c>
      <c r="IS7" s="39">
        <f t="shared" si="22"/>
        <v>2957.3088643139426</v>
      </c>
      <c r="IT7" s="39">
        <f t="shared" si="22"/>
        <v>2957.3088643139426</v>
      </c>
      <c r="IU7" s="39">
        <f t="shared" si="22"/>
        <v>2957.3088643139426</v>
      </c>
      <c r="IV7" s="39">
        <f t="shared" si="27"/>
        <v>3105.1743075296399</v>
      </c>
      <c r="IW7" s="39">
        <f t="shared" si="22"/>
        <v>3105.1743075296399</v>
      </c>
      <c r="IX7" s="39">
        <f t="shared" si="22"/>
        <v>3105.1743075296399</v>
      </c>
      <c r="IY7" s="39">
        <f t="shared" si="22"/>
        <v>3105.1743075296399</v>
      </c>
      <c r="IZ7" s="39">
        <f t="shared" si="22"/>
        <v>3105.1743075296399</v>
      </c>
      <c r="JA7" s="39">
        <f t="shared" si="22"/>
        <v>3105.1743075296399</v>
      </c>
      <c r="JB7" s="39">
        <f t="shared" si="22"/>
        <v>3105.1743075296399</v>
      </c>
      <c r="JC7" s="39">
        <f t="shared" si="22"/>
        <v>3105.1743075296399</v>
      </c>
      <c r="JD7" s="39">
        <f t="shared" si="22"/>
        <v>3105.1743075296399</v>
      </c>
      <c r="JE7" s="39">
        <f t="shared" si="28"/>
        <v>3105.1743075296399</v>
      </c>
      <c r="JF7" s="39">
        <f t="shared" si="28"/>
        <v>3105.1743075296399</v>
      </c>
      <c r="JG7" s="39">
        <f t="shared" si="28"/>
        <v>3105.1743075296399</v>
      </c>
      <c r="JH7" s="39">
        <f t="shared" si="29"/>
        <v>3260.433022906122</v>
      </c>
      <c r="JI7" s="39">
        <f t="shared" si="28"/>
        <v>3260.433022906122</v>
      </c>
      <c r="JJ7" s="39">
        <f t="shared" si="28"/>
        <v>3260.433022906122</v>
      </c>
      <c r="JK7" s="39">
        <f t="shared" si="28"/>
        <v>3260.433022906122</v>
      </c>
      <c r="JL7" s="39">
        <f t="shared" si="28"/>
        <v>3260.433022906122</v>
      </c>
      <c r="JM7" s="39">
        <f t="shared" si="28"/>
        <v>3260.433022906122</v>
      </c>
      <c r="JN7" s="39">
        <f t="shared" si="28"/>
        <v>3260.433022906122</v>
      </c>
      <c r="JO7" s="39">
        <f t="shared" si="28"/>
        <v>3260.433022906122</v>
      </c>
      <c r="JP7" s="39">
        <f t="shared" si="28"/>
        <v>3260.433022906122</v>
      </c>
      <c r="JQ7" s="39">
        <f t="shared" si="28"/>
        <v>3260.433022906122</v>
      </c>
      <c r="JR7" s="39">
        <f t="shared" si="28"/>
        <v>3260.433022906122</v>
      </c>
      <c r="JS7" s="39">
        <f t="shared" si="28"/>
        <v>3260.433022906122</v>
      </c>
      <c r="JT7" s="39">
        <f t="shared" si="30"/>
        <v>3423.4546740514284</v>
      </c>
      <c r="JU7" s="39">
        <f t="shared" si="28"/>
        <v>3423.4546740514284</v>
      </c>
      <c r="JV7" s="39">
        <f t="shared" si="28"/>
        <v>3423.4546740514284</v>
      </c>
      <c r="JW7" s="39">
        <f t="shared" si="28"/>
        <v>3423.4546740514284</v>
      </c>
      <c r="JX7" s="39">
        <f t="shared" si="28"/>
        <v>3423.4546740514284</v>
      </c>
      <c r="JY7" s="39">
        <f t="shared" si="28"/>
        <v>3423.4546740514284</v>
      </c>
      <c r="JZ7" s="39">
        <f t="shared" si="28"/>
        <v>3423.4546740514284</v>
      </c>
      <c r="KA7" s="39">
        <f t="shared" si="28"/>
        <v>3423.4546740514284</v>
      </c>
      <c r="KB7" s="39">
        <f t="shared" si="28"/>
        <v>3423.4546740514284</v>
      </c>
      <c r="KC7" s="39">
        <f t="shared" si="28"/>
        <v>3423.4546740514284</v>
      </c>
      <c r="KD7" s="39">
        <f t="shared" si="28"/>
        <v>3423.4546740514284</v>
      </c>
      <c r="KE7" s="39">
        <f t="shared" si="28"/>
        <v>3423.4546740514284</v>
      </c>
      <c r="KF7" s="39">
        <f t="shared" si="31"/>
        <v>3594.6274077539997</v>
      </c>
      <c r="KG7" s="39">
        <f t="shared" si="28"/>
        <v>3594.6274077539997</v>
      </c>
      <c r="KH7" s="39">
        <f t="shared" si="28"/>
        <v>3594.6274077539997</v>
      </c>
      <c r="KI7" s="39">
        <f t="shared" si="28"/>
        <v>3594.6274077539997</v>
      </c>
      <c r="KJ7" s="39">
        <f t="shared" si="28"/>
        <v>3594.6274077539997</v>
      </c>
      <c r="KK7" s="39">
        <f t="shared" si="28"/>
        <v>3594.6274077539997</v>
      </c>
      <c r="KL7" s="39">
        <f t="shared" si="28"/>
        <v>3594.6274077539997</v>
      </c>
      <c r="KM7" s="39">
        <f t="shared" si="28"/>
        <v>3594.6274077539997</v>
      </c>
      <c r="KN7" s="39">
        <f t="shared" si="28"/>
        <v>3594.6274077539997</v>
      </c>
      <c r="KO7" s="39">
        <f t="shared" si="28"/>
        <v>3594.6274077539997</v>
      </c>
      <c r="KP7" s="39">
        <f t="shared" si="28"/>
        <v>3594.6274077539997</v>
      </c>
      <c r="KQ7" s="39">
        <f t="shared" si="28"/>
        <v>3594.6274077539997</v>
      </c>
      <c r="KR7" s="39">
        <f t="shared" si="32"/>
        <v>3774.3587781417</v>
      </c>
      <c r="KS7" s="39">
        <f t="shared" si="28"/>
        <v>3774.3587781417</v>
      </c>
      <c r="KT7" s="39">
        <f t="shared" si="28"/>
        <v>3774.3587781417</v>
      </c>
      <c r="KU7" s="39">
        <f t="shared" si="28"/>
        <v>3774.3587781417</v>
      </c>
      <c r="KV7" s="39">
        <f t="shared" si="28"/>
        <v>3774.3587781417</v>
      </c>
      <c r="KW7" s="39">
        <f t="shared" si="28"/>
        <v>3774.3587781417</v>
      </c>
      <c r="KX7" s="39">
        <f t="shared" si="28"/>
        <v>3774.3587781417</v>
      </c>
      <c r="KY7" s="39">
        <f t="shared" si="28"/>
        <v>3774.3587781417</v>
      </c>
      <c r="KZ7" s="39">
        <f t="shared" si="28"/>
        <v>3774.3587781417</v>
      </c>
      <c r="LA7" s="39">
        <f t="shared" si="28"/>
        <v>3774.3587781417</v>
      </c>
      <c r="LB7" s="39">
        <f t="shared" si="28"/>
        <v>3774.3587781417</v>
      </c>
      <c r="LC7" s="39">
        <f t="shared" si="28"/>
        <v>3774.3587781417</v>
      </c>
      <c r="LD7" s="39">
        <f t="shared" si="33"/>
        <v>3963.0767170487852</v>
      </c>
      <c r="LE7" s="39">
        <f t="shared" si="28"/>
        <v>3963.0767170487852</v>
      </c>
      <c r="LF7" s="39">
        <f t="shared" si="28"/>
        <v>3963.0767170487852</v>
      </c>
      <c r="LG7" s="39">
        <f t="shared" si="28"/>
        <v>3963.0767170487852</v>
      </c>
      <c r="LH7" s="39">
        <f t="shared" si="28"/>
        <v>3963.0767170487852</v>
      </c>
      <c r="LI7" s="39">
        <f t="shared" si="28"/>
        <v>3963.0767170487852</v>
      </c>
      <c r="LJ7" s="39">
        <f t="shared" si="28"/>
        <v>3963.0767170487852</v>
      </c>
      <c r="LK7" s="39">
        <f t="shared" si="28"/>
        <v>3963.0767170487852</v>
      </c>
      <c r="LL7" s="39">
        <f t="shared" si="28"/>
        <v>3963.0767170487852</v>
      </c>
      <c r="LM7" s="39">
        <f t="shared" si="28"/>
        <v>3963.0767170487852</v>
      </c>
      <c r="LN7" s="39">
        <f t="shared" si="28"/>
        <v>3963.0767170487852</v>
      </c>
      <c r="LO7" s="39">
        <f t="shared" si="28"/>
        <v>3963.0767170487852</v>
      </c>
      <c r="LP7" s="39">
        <f t="shared" si="34"/>
        <v>4161.2305529012247</v>
      </c>
      <c r="LQ7" s="39">
        <f t="shared" si="35"/>
        <v>4161.2305529012247</v>
      </c>
      <c r="LR7" s="39">
        <f t="shared" si="35"/>
        <v>4161.2305529012247</v>
      </c>
      <c r="LS7" s="39">
        <f t="shared" si="35"/>
        <v>4161.2305529012247</v>
      </c>
      <c r="LT7" s="39">
        <f t="shared" si="35"/>
        <v>4161.2305529012247</v>
      </c>
      <c r="LU7" s="39">
        <f t="shared" si="35"/>
        <v>4161.2305529012247</v>
      </c>
      <c r="LV7" s="39">
        <f t="shared" si="35"/>
        <v>4161.2305529012247</v>
      </c>
      <c r="LW7" s="39">
        <f t="shared" si="35"/>
        <v>4161.2305529012247</v>
      </c>
      <c r="LX7" s="39">
        <f t="shared" si="35"/>
        <v>4161.2305529012247</v>
      </c>
      <c r="LY7" s="39">
        <f t="shared" si="35"/>
        <v>4161.2305529012247</v>
      </c>
      <c r="LZ7" s="39">
        <f t="shared" si="35"/>
        <v>4161.2305529012247</v>
      </c>
      <c r="MA7" s="39">
        <f t="shared" si="35"/>
        <v>4161.2305529012247</v>
      </c>
      <c r="MB7" s="39">
        <f t="shared" si="36"/>
        <v>4369.2920805462863</v>
      </c>
      <c r="MC7" s="39">
        <f t="shared" si="35"/>
        <v>4369.2920805462863</v>
      </c>
      <c r="MD7" s="39">
        <f t="shared" si="35"/>
        <v>4369.2920805462863</v>
      </c>
      <c r="ME7" s="39">
        <f t="shared" si="35"/>
        <v>4369.2920805462863</v>
      </c>
      <c r="MF7" s="39">
        <f t="shared" si="35"/>
        <v>4369.2920805462863</v>
      </c>
      <c r="MG7" s="39">
        <f t="shared" si="35"/>
        <v>4369.2920805462863</v>
      </c>
      <c r="MH7" s="39">
        <f t="shared" si="35"/>
        <v>4369.2920805462863</v>
      </c>
      <c r="MI7" s="39">
        <f t="shared" si="35"/>
        <v>4369.2920805462863</v>
      </c>
      <c r="MJ7" s="39">
        <f t="shared" si="35"/>
        <v>4369.2920805462863</v>
      </c>
      <c r="MK7" s="39">
        <f t="shared" si="35"/>
        <v>4369.2920805462863</v>
      </c>
      <c r="ML7" s="39">
        <f t="shared" si="35"/>
        <v>4369.2920805462863</v>
      </c>
      <c r="MM7" s="39">
        <f t="shared" si="35"/>
        <v>4369.2920805462863</v>
      </c>
      <c r="MN7" s="39">
        <f t="shared" si="37"/>
        <v>4587.756684573601</v>
      </c>
      <c r="MO7" s="39">
        <f t="shared" si="35"/>
        <v>4587.756684573601</v>
      </c>
      <c r="MP7" s="39">
        <f t="shared" si="35"/>
        <v>4587.756684573601</v>
      </c>
      <c r="MQ7" s="39">
        <f t="shared" si="35"/>
        <v>4587.756684573601</v>
      </c>
      <c r="MR7" s="39">
        <f t="shared" si="35"/>
        <v>4587.756684573601</v>
      </c>
      <c r="MS7" s="39">
        <f t="shared" si="35"/>
        <v>4587.756684573601</v>
      </c>
      <c r="MT7" s="39">
        <f t="shared" si="35"/>
        <v>4587.756684573601</v>
      </c>
      <c r="MU7" s="39">
        <f t="shared" si="35"/>
        <v>4587.756684573601</v>
      </c>
      <c r="MV7" s="39">
        <f t="shared" si="35"/>
        <v>4587.756684573601</v>
      </c>
      <c r="MW7" s="39">
        <f t="shared" si="35"/>
        <v>4587.756684573601</v>
      </c>
      <c r="MX7" s="39">
        <f t="shared" si="35"/>
        <v>4587.756684573601</v>
      </c>
      <c r="MY7" s="39">
        <f t="shared" si="35"/>
        <v>4587.756684573601</v>
      </c>
      <c r="MZ7" s="39">
        <f t="shared" si="38"/>
        <v>4817.1445188022808</v>
      </c>
      <c r="NA7" s="39">
        <f t="shared" si="35"/>
        <v>4817.1445188022808</v>
      </c>
      <c r="NB7" s="39">
        <f t="shared" si="35"/>
        <v>4817.1445188022808</v>
      </c>
      <c r="NC7" s="39">
        <f t="shared" si="35"/>
        <v>4817.1445188022808</v>
      </c>
      <c r="ND7" s="39">
        <f t="shared" si="35"/>
        <v>4817.1445188022808</v>
      </c>
      <c r="NE7" s="39">
        <f t="shared" si="35"/>
        <v>4817.1445188022808</v>
      </c>
      <c r="NF7" s="39">
        <f t="shared" si="35"/>
        <v>4817.1445188022808</v>
      </c>
      <c r="NG7" s="39">
        <f t="shared" si="35"/>
        <v>4817.1445188022808</v>
      </c>
      <c r="NH7" s="39">
        <f t="shared" si="35"/>
        <v>4817.1445188022808</v>
      </c>
      <c r="NI7" s="39">
        <f t="shared" si="35"/>
        <v>4817.1445188022808</v>
      </c>
      <c r="NJ7" s="39">
        <f t="shared" si="35"/>
        <v>4817.1445188022808</v>
      </c>
      <c r="NK7" s="39">
        <f t="shared" si="35"/>
        <v>4817.1445188022808</v>
      </c>
      <c r="NL7" s="39">
        <f t="shared" si="39"/>
        <v>5058.0017447423952</v>
      </c>
      <c r="NM7" s="39">
        <f t="shared" si="35"/>
        <v>5058.0017447423952</v>
      </c>
      <c r="NN7" s="39">
        <f t="shared" si="35"/>
        <v>5058.0017447423952</v>
      </c>
      <c r="NO7" s="39">
        <f t="shared" si="35"/>
        <v>5058.0017447423952</v>
      </c>
      <c r="NP7" s="39">
        <f t="shared" si="35"/>
        <v>5058.0017447423952</v>
      </c>
      <c r="NQ7" s="39">
        <f t="shared" si="35"/>
        <v>5058.0017447423952</v>
      </c>
      <c r="NR7" s="39">
        <f t="shared" si="35"/>
        <v>5058.0017447423952</v>
      </c>
      <c r="NS7" s="39">
        <f t="shared" si="35"/>
        <v>5058.0017447423952</v>
      </c>
      <c r="NT7" s="39">
        <f t="shared" si="35"/>
        <v>5058.0017447423952</v>
      </c>
      <c r="NU7" s="39">
        <f t="shared" si="35"/>
        <v>5058.0017447423952</v>
      </c>
      <c r="NV7" s="39">
        <f t="shared" si="35"/>
        <v>5058.0017447423952</v>
      </c>
      <c r="NW7" s="39">
        <f t="shared" si="35"/>
        <v>5058.0017447423952</v>
      </c>
      <c r="NX7" s="39">
        <f t="shared" si="40"/>
        <v>5310.901831979515</v>
      </c>
      <c r="NY7" s="39">
        <f t="shared" si="35"/>
        <v>5310.901831979515</v>
      </c>
      <c r="NZ7" s="39">
        <f t="shared" si="35"/>
        <v>5310.901831979515</v>
      </c>
      <c r="OA7" s="39">
        <f t="shared" si="35"/>
        <v>5310.901831979515</v>
      </c>
      <c r="OB7" s="39">
        <f t="shared" si="35"/>
        <v>5310.901831979515</v>
      </c>
      <c r="OC7" s="39">
        <f t="shared" si="41"/>
        <v>5310.901831979515</v>
      </c>
      <c r="OD7" s="39">
        <f t="shared" si="41"/>
        <v>5310.901831979515</v>
      </c>
      <c r="OE7" s="39">
        <f t="shared" si="41"/>
        <v>5310.901831979515</v>
      </c>
      <c r="OF7" s="39">
        <f t="shared" si="41"/>
        <v>5310.901831979515</v>
      </c>
      <c r="OG7" s="39">
        <f t="shared" si="41"/>
        <v>5310.901831979515</v>
      </c>
      <c r="OH7" s="39">
        <f t="shared" si="41"/>
        <v>5310.901831979515</v>
      </c>
      <c r="OI7" s="39">
        <f t="shared" si="41"/>
        <v>5310.901831979515</v>
      </c>
      <c r="OJ7" s="39">
        <f t="shared" si="42"/>
        <v>5576.4469235784909</v>
      </c>
      <c r="OK7" s="39">
        <f t="shared" si="41"/>
        <v>5576.4469235784909</v>
      </c>
      <c r="OL7" s="39">
        <f t="shared" si="41"/>
        <v>5576.4469235784909</v>
      </c>
      <c r="OM7" s="39">
        <f t="shared" si="41"/>
        <v>5576.4469235784909</v>
      </c>
      <c r="ON7" s="39">
        <f t="shared" si="41"/>
        <v>5576.4469235784909</v>
      </c>
      <c r="OO7" s="39">
        <f t="shared" si="41"/>
        <v>5576.4469235784909</v>
      </c>
      <c r="OP7" s="39">
        <f t="shared" si="41"/>
        <v>5576.4469235784909</v>
      </c>
      <c r="OQ7" s="39">
        <f t="shared" si="41"/>
        <v>5576.4469235784909</v>
      </c>
      <c r="OR7" s="39">
        <f t="shared" si="41"/>
        <v>5576.4469235784909</v>
      </c>
      <c r="OS7" s="39">
        <f t="shared" si="41"/>
        <v>5576.4469235784909</v>
      </c>
      <c r="OT7" s="39">
        <f t="shared" si="41"/>
        <v>5576.4469235784909</v>
      </c>
      <c r="OU7" s="39">
        <f t="shared" si="41"/>
        <v>5576.4469235784909</v>
      </c>
      <c r="OV7" s="39">
        <f t="shared" si="43"/>
        <v>5855.2692697574157</v>
      </c>
      <c r="OW7" s="39">
        <f t="shared" si="41"/>
        <v>5855.2692697574157</v>
      </c>
      <c r="OX7" s="39">
        <f t="shared" si="41"/>
        <v>5855.2692697574157</v>
      </c>
      <c r="OY7" s="39">
        <f t="shared" si="41"/>
        <v>5855.2692697574157</v>
      </c>
      <c r="OZ7" s="39">
        <f t="shared" si="41"/>
        <v>5855.2692697574157</v>
      </c>
      <c r="PA7" s="39">
        <f t="shared" si="41"/>
        <v>5855.2692697574157</v>
      </c>
      <c r="PB7" s="39">
        <f t="shared" si="41"/>
        <v>5855.2692697574157</v>
      </c>
      <c r="PC7" s="39">
        <f t="shared" si="41"/>
        <v>5855.2692697574157</v>
      </c>
      <c r="PD7" s="39">
        <f t="shared" si="41"/>
        <v>5855.2692697574157</v>
      </c>
      <c r="PE7" s="39">
        <f t="shared" si="41"/>
        <v>5855.2692697574157</v>
      </c>
      <c r="PF7" s="39">
        <f t="shared" si="41"/>
        <v>5855.2692697574157</v>
      </c>
      <c r="PG7" s="39">
        <f t="shared" si="41"/>
        <v>5855.2692697574157</v>
      </c>
      <c r="PH7" s="39">
        <f t="shared" si="44"/>
        <v>6148.0327332452871</v>
      </c>
      <c r="PI7" s="39">
        <f t="shared" si="41"/>
        <v>6148.0327332452871</v>
      </c>
      <c r="PJ7" s="39">
        <f t="shared" si="41"/>
        <v>6148.0327332452871</v>
      </c>
      <c r="PK7" s="39">
        <f t="shared" si="41"/>
        <v>6148.0327332452871</v>
      </c>
      <c r="PL7" s="39">
        <f t="shared" si="41"/>
        <v>6148.0327332452871</v>
      </c>
      <c r="PM7" s="39">
        <f t="shared" si="41"/>
        <v>6148.0327332452871</v>
      </c>
      <c r="PN7" s="39">
        <f t="shared" si="41"/>
        <v>6148.0327332452871</v>
      </c>
      <c r="PO7" s="39">
        <f t="shared" si="41"/>
        <v>6148.0327332452871</v>
      </c>
      <c r="PP7" s="39">
        <f t="shared" si="41"/>
        <v>6148.0327332452871</v>
      </c>
      <c r="PQ7" s="39">
        <f t="shared" si="41"/>
        <v>6148.0327332452871</v>
      </c>
      <c r="PR7" s="39">
        <f t="shared" si="41"/>
        <v>6148.0327332452871</v>
      </c>
      <c r="PS7" s="39">
        <f t="shared" si="41"/>
        <v>6148.0327332452871</v>
      </c>
      <c r="PT7" s="39">
        <f t="shared" si="45"/>
        <v>6455.4343699075516</v>
      </c>
      <c r="PU7" s="39">
        <f t="shared" si="41"/>
        <v>6455.4343699075516</v>
      </c>
      <c r="PV7" s="39">
        <f t="shared" si="41"/>
        <v>6455.4343699075516</v>
      </c>
      <c r="PW7" s="39">
        <f t="shared" si="41"/>
        <v>6455.4343699075516</v>
      </c>
      <c r="PX7" s="39">
        <f t="shared" si="41"/>
        <v>6455.4343699075516</v>
      </c>
      <c r="PY7" s="39">
        <f t="shared" si="41"/>
        <v>6455.4343699075516</v>
      </c>
      <c r="PZ7" s="39">
        <f t="shared" si="41"/>
        <v>6455.4343699075516</v>
      </c>
      <c r="QA7" s="39">
        <f t="shared" si="41"/>
        <v>6455.4343699075516</v>
      </c>
      <c r="QB7" s="39">
        <f t="shared" si="41"/>
        <v>6455.4343699075516</v>
      </c>
      <c r="QC7" s="39">
        <f t="shared" si="41"/>
        <v>6455.4343699075516</v>
      </c>
      <c r="QD7" s="39">
        <f t="shared" si="41"/>
        <v>6455.4343699075516</v>
      </c>
      <c r="QE7" s="39">
        <f t="shared" si="41"/>
        <v>6455.4343699075516</v>
      </c>
      <c r="QF7" s="39">
        <f t="shared" si="46"/>
        <v>6778.2060884029297</v>
      </c>
      <c r="QG7" s="39">
        <f t="shared" si="41"/>
        <v>6778.2060884029297</v>
      </c>
      <c r="QH7" s="39">
        <f t="shared" si="41"/>
        <v>6778.2060884029297</v>
      </c>
      <c r="QI7" s="39">
        <f t="shared" si="41"/>
        <v>6778.2060884029297</v>
      </c>
      <c r="QJ7" s="39">
        <f t="shared" si="41"/>
        <v>6778.2060884029297</v>
      </c>
      <c r="QK7" s="39">
        <f t="shared" si="41"/>
        <v>6778.2060884029297</v>
      </c>
      <c r="QL7" s="39">
        <f t="shared" si="41"/>
        <v>6778.2060884029297</v>
      </c>
      <c r="QM7" s="39">
        <f t="shared" si="41"/>
        <v>6778.2060884029297</v>
      </c>
      <c r="QN7" s="39">
        <f t="shared" si="41"/>
        <v>6778.2060884029297</v>
      </c>
      <c r="QO7" s="39">
        <f t="shared" si="47"/>
        <v>6778.2060884029297</v>
      </c>
      <c r="QP7" s="39">
        <f t="shared" si="47"/>
        <v>6778.2060884029297</v>
      </c>
      <c r="QQ7" s="39">
        <f t="shared" si="47"/>
        <v>6778.2060884029297</v>
      </c>
      <c r="QR7" s="39">
        <f t="shared" si="48"/>
        <v>7117.1163928230762</v>
      </c>
      <c r="QS7" s="39">
        <f t="shared" si="47"/>
        <v>7117.1163928230762</v>
      </c>
      <c r="QT7" s="39">
        <f t="shared" si="47"/>
        <v>7117.1163928230762</v>
      </c>
      <c r="QU7" s="39">
        <f t="shared" si="47"/>
        <v>7117.1163928230762</v>
      </c>
      <c r="QV7" s="39">
        <f t="shared" si="47"/>
        <v>7117.1163928230762</v>
      </c>
      <c r="QW7" s="39">
        <f t="shared" si="47"/>
        <v>7117.1163928230762</v>
      </c>
      <c r="QX7" s="39">
        <f t="shared" si="47"/>
        <v>7117.1163928230762</v>
      </c>
      <c r="QY7" s="39">
        <f t="shared" si="47"/>
        <v>7117.1163928230762</v>
      </c>
      <c r="QZ7" s="39">
        <f t="shared" si="47"/>
        <v>7117.1163928230762</v>
      </c>
      <c r="RA7" s="39">
        <f t="shared" si="47"/>
        <v>7117.1163928230762</v>
      </c>
      <c r="RB7" s="39">
        <f t="shared" si="47"/>
        <v>7117.1163928230762</v>
      </c>
      <c r="RC7" s="39">
        <f t="shared" si="47"/>
        <v>7117.1163928230762</v>
      </c>
      <c r="RD7" s="39">
        <f t="shared" si="49"/>
        <v>7472.9722124642303</v>
      </c>
      <c r="RE7" s="39">
        <f t="shared" si="47"/>
        <v>7472.9722124642303</v>
      </c>
      <c r="RF7" s="39">
        <f t="shared" si="47"/>
        <v>7472.9722124642303</v>
      </c>
      <c r="RG7" s="39">
        <f t="shared" si="47"/>
        <v>7472.9722124642303</v>
      </c>
      <c r="RH7" s="39">
        <f t="shared" si="47"/>
        <v>7472.9722124642303</v>
      </c>
      <c r="RI7" s="39">
        <f t="shared" si="47"/>
        <v>7472.9722124642303</v>
      </c>
      <c r="RJ7" s="39">
        <f t="shared" si="47"/>
        <v>7472.9722124642303</v>
      </c>
      <c r="RK7" s="39">
        <f t="shared" si="47"/>
        <v>7472.9722124642303</v>
      </c>
      <c r="RL7" s="39">
        <f t="shared" si="47"/>
        <v>7472.9722124642303</v>
      </c>
      <c r="RM7" s="39">
        <f t="shared" si="47"/>
        <v>7472.9722124642303</v>
      </c>
      <c r="RN7" s="39">
        <f t="shared" si="47"/>
        <v>7472.9722124642303</v>
      </c>
      <c r="RO7" s="39">
        <f t="shared" si="47"/>
        <v>7472.9722124642303</v>
      </c>
      <c r="RP7" s="39">
        <f t="shared" si="50"/>
        <v>7846.6208230874417</v>
      </c>
      <c r="RQ7" s="39">
        <f t="shared" si="47"/>
        <v>7846.6208230874417</v>
      </c>
      <c r="RR7" s="39">
        <f t="shared" si="47"/>
        <v>7846.6208230874417</v>
      </c>
      <c r="RS7" s="39">
        <f t="shared" si="47"/>
        <v>7846.6208230874417</v>
      </c>
      <c r="RT7" s="39">
        <f t="shared" si="47"/>
        <v>7846.6208230874417</v>
      </c>
      <c r="RU7" s="39">
        <f t="shared" si="47"/>
        <v>7846.6208230874417</v>
      </c>
      <c r="RV7" s="39">
        <f t="shared" si="47"/>
        <v>7846.6208230874417</v>
      </c>
      <c r="RW7" s="39">
        <f t="shared" si="47"/>
        <v>7846.6208230874417</v>
      </c>
      <c r="RX7" s="39">
        <f t="shared" si="47"/>
        <v>7846.6208230874417</v>
      </c>
      <c r="RY7" s="39">
        <f t="shared" si="47"/>
        <v>7846.6208230874417</v>
      </c>
      <c r="RZ7" s="39">
        <f t="shared" si="47"/>
        <v>7846.6208230874417</v>
      </c>
      <c r="SA7" s="39">
        <f t="shared" si="47"/>
        <v>7846.6208230874417</v>
      </c>
      <c r="SB7" s="39">
        <f t="shared" si="51"/>
        <v>8238.9518642418134</v>
      </c>
      <c r="SC7" s="39">
        <f t="shared" si="47"/>
        <v>8238.9518642418134</v>
      </c>
      <c r="SD7" s="39">
        <f t="shared" si="47"/>
        <v>8238.9518642418134</v>
      </c>
      <c r="SE7" s="39">
        <f t="shared" si="47"/>
        <v>8238.9518642418134</v>
      </c>
      <c r="SF7" s="39">
        <f t="shared" si="47"/>
        <v>8238.9518642418134</v>
      </c>
      <c r="SG7" s="39">
        <f t="shared" si="47"/>
        <v>8238.9518642418134</v>
      </c>
      <c r="SH7" s="39">
        <f t="shared" si="47"/>
        <v>8238.9518642418134</v>
      </c>
      <c r="SI7" s="39">
        <f t="shared" si="47"/>
        <v>8238.9518642418134</v>
      </c>
      <c r="SJ7" s="39">
        <f t="shared" si="47"/>
        <v>8238.9518642418134</v>
      </c>
      <c r="SK7" s="39">
        <f t="shared" si="47"/>
        <v>8238.9518642418134</v>
      </c>
      <c r="SL7" s="39">
        <f t="shared" si="47"/>
        <v>8238.9518642418134</v>
      </c>
      <c r="SM7" s="39">
        <f t="shared" si="47"/>
        <v>8238.9518642418134</v>
      </c>
      <c r="SN7" s="39">
        <f t="shared" si="52"/>
        <v>8650.8994574539047</v>
      </c>
      <c r="SO7" s="39">
        <f t="shared" si="47"/>
        <v>8650.8994574539047</v>
      </c>
      <c r="SP7" s="39">
        <f t="shared" si="47"/>
        <v>8650.8994574539047</v>
      </c>
      <c r="SQ7" s="39">
        <f t="shared" si="47"/>
        <v>8650.8994574539047</v>
      </c>
      <c r="SR7" s="39">
        <f t="shared" si="47"/>
        <v>8650.8994574539047</v>
      </c>
      <c r="SS7" s="39">
        <f t="shared" si="47"/>
        <v>8650.8994574539047</v>
      </c>
      <c r="ST7" s="39">
        <f t="shared" si="47"/>
        <v>8650.8994574539047</v>
      </c>
      <c r="SU7" s="39">
        <f t="shared" si="47"/>
        <v>8650.8994574539047</v>
      </c>
      <c r="SV7" s="39">
        <f t="shared" si="47"/>
        <v>8650.8994574539047</v>
      </c>
      <c r="SW7" s="39">
        <f t="shared" si="47"/>
        <v>8650.8994574539047</v>
      </c>
      <c r="SX7" s="39">
        <f t="shared" si="47"/>
        <v>8650.8994574539047</v>
      </c>
      <c r="SY7" s="39">
        <f t="shared" si="47"/>
        <v>8650.8994574539047</v>
      </c>
      <c r="SZ7" s="39">
        <f t="shared" si="53"/>
        <v>9083.4444303266009</v>
      </c>
      <c r="TA7" s="39">
        <f t="shared" si="54"/>
        <v>9083.4444303266009</v>
      </c>
      <c r="TB7" s="39">
        <f t="shared" si="54"/>
        <v>9083.4444303266009</v>
      </c>
      <c r="TC7" s="39">
        <f t="shared" si="54"/>
        <v>9083.4444303266009</v>
      </c>
      <c r="TD7" s="39">
        <f t="shared" si="54"/>
        <v>9083.4444303266009</v>
      </c>
      <c r="TE7" s="39">
        <f t="shared" si="54"/>
        <v>9083.4444303266009</v>
      </c>
      <c r="TF7" s="39">
        <f t="shared" si="54"/>
        <v>9083.4444303266009</v>
      </c>
      <c r="TG7" s="39">
        <f t="shared" si="54"/>
        <v>9083.4444303266009</v>
      </c>
      <c r="TH7" s="39">
        <f t="shared" si="54"/>
        <v>9083.4444303266009</v>
      </c>
      <c r="TI7" s="39">
        <f t="shared" si="54"/>
        <v>9083.4444303266009</v>
      </c>
      <c r="TJ7" s="39">
        <f t="shared" si="54"/>
        <v>9083.4444303266009</v>
      </c>
      <c r="TK7" s="39">
        <f t="shared" si="54"/>
        <v>9083.4444303266009</v>
      </c>
      <c r="TL7" s="39">
        <f t="shared" si="55"/>
        <v>9537.6166518429309</v>
      </c>
      <c r="TM7" s="39">
        <f t="shared" si="54"/>
        <v>9537.6166518429309</v>
      </c>
      <c r="TN7" s="39">
        <f t="shared" si="54"/>
        <v>9537.6166518429309</v>
      </c>
      <c r="TO7" s="39">
        <f t="shared" si="54"/>
        <v>9537.6166518429309</v>
      </c>
      <c r="TP7" s="39">
        <f t="shared" si="54"/>
        <v>9537.6166518429309</v>
      </c>
      <c r="TQ7" s="39">
        <f t="shared" si="54"/>
        <v>9537.6166518429309</v>
      </c>
      <c r="TR7" s="39">
        <f t="shared" si="54"/>
        <v>9537.6166518429309</v>
      </c>
      <c r="TS7" s="39">
        <f t="shared" si="54"/>
        <v>9537.6166518429309</v>
      </c>
      <c r="TT7" s="39">
        <f t="shared" si="54"/>
        <v>9537.6166518429309</v>
      </c>
      <c r="TU7" s="39">
        <f t="shared" si="54"/>
        <v>9537.6166518429309</v>
      </c>
      <c r="TV7" s="39">
        <f t="shared" si="54"/>
        <v>9537.6166518429309</v>
      </c>
      <c r="TW7" s="39">
        <f t="shared" si="54"/>
        <v>9537.6166518429309</v>
      </c>
      <c r="TX7" s="39">
        <f t="shared" si="56"/>
        <v>10014.497484435078</v>
      </c>
      <c r="TY7" s="39">
        <f t="shared" si="54"/>
        <v>10014.497484435078</v>
      </c>
      <c r="TZ7" s="39">
        <f t="shared" si="54"/>
        <v>10014.497484435078</v>
      </c>
      <c r="UA7" s="39">
        <f t="shared" si="54"/>
        <v>10014.497484435078</v>
      </c>
      <c r="UB7" s="39">
        <f t="shared" si="54"/>
        <v>10014.497484435078</v>
      </c>
      <c r="UC7" s="39">
        <f t="shared" si="54"/>
        <v>10014.497484435078</v>
      </c>
      <c r="UD7" s="39">
        <f t="shared" si="54"/>
        <v>10014.497484435078</v>
      </c>
      <c r="UE7" s="39">
        <f t="shared" si="54"/>
        <v>10014.497484435078</v>
      </c>
      <c r="UF7" s="39">
        <f t="shared" si="54"/>
        <v>10014.497484435078</v>
      </c>
      <c r="UG7" s="39">
        <f t="shared" si="54"/>
        <v>10014.497484435078</v>
      </c>
      <c r="UH7" s="39">
        <f t="shared" si="54"/>
        <v>10014.497484435078</v>
      </c>
      <c r="UI7" s="39">
        <f t="shared" si="54"/>
        <v>10014.497484435078</v>
      </c>
      <c r="UJ7" s="39">
        <f t="shared" si="57"/>
        <v>10515.222358656833</v>
      </c>
      <c r="UK7" s="39">
        <f t="shared" si="54"/>
        <v>10515.222358656833</v>
      </c>
      <c r="UL7" s="39">
        <f t="shared" si="54"/>
        <v>10515.222358656833</v>
      </c>
      <c r="UM7" s="39">
        <f t="shared" si="54"/>
        <v>10515.222358656833</v>
      </c>
      <c r="UN7" s="39">
        <f t="shared" si="54"/>
        <v>10515.222358656833</v>
      </c>
      <c r="UO7" s="39">
        <f t="shared" si="54"/>
        <v>10515.222358656833</v>
      </c>
      <c r="UP7" s="39">
        <f t="shared" si="54"/>
        <v>10515.222358656833</v>
      </c>
      <c r="UQ7" s="39">
        <f t="shared" si="54"/>
        <v>10515.222358656833</v>
      </c>
      <c r="UR7" s="39">
        <f t="shared" si="54"/>
        <v>10515.222358656833</v>
      </c>
      <c r="US7" s="39">
        <f t="shared" si="54"/>
        <v>10515.222358656833</v>
      </c>
      <c r="UT7" s="39">
        <f t="shared" si="54"/>
        <v>10515.222358656833</v>
      </c>
      <c r="UU7" s="39">
        <f t="shared" si="54"/>
        <v>10515.222358656833</v>
      </c>
      <c r="UV7" s="39">
        <f t="shared" si="58"/>
        <v>11040.983476589674</v>
      </c>
      <c r="UW7" s="39">
        <f t="shared" si="54"/>
        <v>11040.983476589674</v>
      </c>
      <c r="UX7" s="39">
        <f t="shared" si="54"/>
        <v>11040.983476589674</v>
      </c>
      <c r="UY7" s="39">
        <f t="shared" si="54"/>
        <v>11040.983476589674</v>
      </c>
      <c r="UZ7" s="39">
        <f t="shared" si="54"/>
        <v>11040.983476589674</v>
      </c>
      <c r="VA7" s="39">
        <f t="shared" si="54"/>
        <v>11040.983476589674</v>
      </c>
      <c r="VB7" s="39">
        <f t="shared" si="54"/>
        <v>11040.983476589674</v>
      </c>
      <c r="VC7" s="39">
        <f t="shared" si="54"/>
        <v>11040.983476589674</v>
      </c>
      <c r="VD7" s="39">
        <f t="shared" si="54"/>
        <v>11040.983476589674</v>
      </c>
      <c r="VE7" s="39">
        <f t="shared" si="54"/>
        <v>11040.983476589674</v>
      </c>
      <c r="VF7" s="39">
        <f t="shared" si="54"/>
        <v>11040.983476589674</v>
      </c>
      <c r="VG7" s="39">
        <f t="shared" si="54"/>
        <v>11040.983476589674</v>
      </c>
      <c r="VH7" s="39">
        <f t="shared" si="59"/>
        <v>11593.032650419158</v>
      </c>
      <c r="VI7" s="39">
        <f t="shared" si="54"/>
        <v>11593.032650419158</v>
      </c>
      <c r="VJ7" s="39">
        <f t="shared" si="54"/>
        <v>11593.032650419158</v>
      </c>
      <c r="VK7" s="39">
        <f t="shared" si="54"/>
        <v>11593.032650419158</v>
      </c>
      <c r="VL7" s="39">
        <f t="shared" si="54"/>
        <v>11593.032650419158</v>
      </c>
      <c r="VM7" s="39">
        <f t="shared" si="60"/>
        <v>11593.032650419158</v>
      </c>
      <c r="VN7" s="39">
        <f t="shared" si="60"/>
        <v>11593.032650419158</v>
      </c>
      <c r="VO7" s="39">
        <f t="shared" si="60"/>
        <v>11593.032650419158</v>
      </c>
      <c r="VP7" s="39">
        <f t="shared" si="60"/>
        <v>11593.032650419158</v>
      </c>
      <c r="VQ7" s="39">
        <f t="shared" si="60"/>
        <v>11593.032650419158</v>
      </c>
      <c r="VR7" s="39">
        <f t="shared" si="60"/>
        <v>11593.032650419158</v>
      </c>
      <c r="VS7" s="39">
        <f t="shared" si="60"/>
        <v>11593.032650419158</v>
      </c>
      <c r="VT7" s="39">
        <f t="shared" si="61"/>
        <v>12172.684282940116</v>
      </c>
      <c r="VU7" s="39">
        <f t="shared" si="60"/>
        <v>12172.684282940116</v>
      </c>
      <c r="VV7" s="39">
        <f t="shared" si="60"/>
        <v>12172.684282940116</v>
      </c>
      <c r="VW7" s="39">
        <f t="shared" si="60"/>
        <v>12172.684282940116</v>
      </c>
      <c r="VX7" s="39">
        <f t="shared" si="60"/>
        <v>12172.684282940116</v>
      </c>
      <c r="VY7" s="39">
        <f t="shared" si="60"/>
        <v>12172.684282940116</v>
      </c>
      <c r="VZ7" s="39">
        <f t="shared" si="60"/>
        <v>12172.684282940116</v>
      </c>
      <c r="WA7" s="39">
        <f t="shared" si="60"/>
        <v>12172.684282940116</v>
      </c>
      <c r="WB7" s="39">
        <f t="shared" si="60"/>
        <v>12172.684282940116</v>
      </c>
      <c r="WC7" s="39">
        <f t="shared" si="60"/>
        <v>12172.684282940116</v>
      </c>
      <c r="WD7" s="39">
        <f t="shared" si="60"/>
        <v>12172.684282940116</v>
      </c>
      <c r="WE7" s="39">
        <f t="shared" si="60"/>
        <v>12172.684282940116</v>
      </c>
      <c r="WF7" s="39">
        <f t="shared" si="62"/>
        <v>12781.318497087123</v>
      </c>
      <c r="WG7" s="39">
        <f t="shared" si="60"/>
        <v>12781.318497087123</v>
      </c>
      <c r="WH7" s="39">
        <f t="shared" si="60"/>
        <v>12781.318497087123</v>
      </c>
      <c r="WI7" s="39">
        <f t="shared" si="60"/>
        <v>12781.318497087123</v>
      </c>
      <c r="WJ7" s="39">
        <f t="shared" si="60"/>
        <v>12781.318497087123</v>
      </c>
      <c r="WK7" s="39">
        <f t="shared" si="60"/>
        <v>12781.318497087123</v>
      </c>
      <c r="WL7" s="39">
        <f t="shared" si="60"/>
        <v>12781.318497087123</v>
      </c>
      <c r="WM7" s="39">
        <f t="shared" si="60"/>
        <v>12781.318497087123</v>
      </c>
      <c r="WN7" s="39">
        <f t="shared" si="60"/>
        <v>12781.318497087123</v>
      </c>
      <c r="WO7" s="39">
        <f t="shared" si="60"/>
        <v>12781.318497087123</v>
      </c>
      <c r="WP7" s="39">
        <f t="shared" si="60"/>
        <v>12781.318497087123</v>
      </c>
      <c r="WQ7" s="39">
        <f t="shared" si="60"/>
        <v>12781.318497087123</v>
      </c>
      <c r="WR7" s="39">
        <f t="shared" si="63"/>
        <v>13420.384421941479</v>
      </c>
      <c r="WS7" s="39">
        <f t="shared" si="60"/>
        <v>13420.384421941479</v>
      </c>
      <c r="WT7" s="39">
        <f t="shared" si="60"/>
        <v>13420.384421941479</v>
      </c>
      <c r="WU7" s="39">
        <f t="shared" si="60"/>
        <v>13420.384421941479</v>
      </c>
      <c r="WV7" s="39">
        <f t="shared" si="60"/>
        <v>13420.384421941479</v>
      </c>
      <c r="WW7" s="39">
        <f t="shared" si="60"/>
        <v>13420.384421941479</v>
      </c>
      <c r="WX7" s="39">
        <f t="shared" si="60"/>
        <v>13420.384421941479</v>
      </c>
      <c r="WY7" s="39">
        <f t="shared" si="60"/>
        <v>13420.384421941479</v>
      </c>
      <c r="WZ7" s="39">
        <f t="shared" si="60"/>
        <v>13420.384421941479</v>
      </c>
      <c r="XA7" s="39">
        <f t="shared" si="60"/>
        <v>13420.384421941479</v>
      </c>
      <c r="XB7" s="39">
        <f t="shared" si="60"/>
        <v>13420.384421941479</v>
      </c>
      <c r="XC7" s="39">
        <f t="shared" si="60"/>
        <v>13420.384421941479</v>
      </c>
      <c r="XD7" s="39">
        <f t="shared" si="64"/>
        <v>14091.403643038553</v>
      </c>
      <c r="XE7" s="39">
        <f t="shared" si="60"/>
        <v>14091.403643038553</v>
      </c>
      <c r="XF7" s="39">
        <f t="shared" ref="XF7:XO7" si="100">XE7</f>
        <v>14091.403643038553</v>
      </c>
      <c r="XG7" s="39">
        <f t="shared" si="100"/>
        <v>14091.403643038553</v>
      </c>
      <c r="XH7" s="39">
        <f t="shared" si="100"/>
        <v>14091.403643038553</v>
      </c>
      <c r="XI7" s="39">
        <f t="shared" si="100"/>
        <v>14091.403643038553</v>
      </c>
      <c r="XJ7" s="39">
        <f t="shared" si="100"/>
        <v>14091.403643038553</v>
      </c>
      <c r="XK7" s="39">
        <f t="shared" si="100"/>
        <v>14091.403643038553</v>
      </c>
      <c r="XL7" s="39">
        <f t="shared" si="100"/>
        <v>14091.403643038553</v>
      </c>
      <c r="XM7" s="39">
        <f t="shared" si="100"/>
        <v>14091.403643038553</v>
      </c>
      <c r="XN7" s="39">
        <f t="shared" si="100"/>
        <v>14091.403643038553</v>
      </c>
      <c r="XO7" s="39">
        <f t="shared" si="100"/>
        <v>14091.403643038553</v>
      </c>
      <c r="XP7" s="39">
        <f t="shared" si="66"/>
        <v>14795.973825190482</v>
      </c>
      <c r="XQ7" s="39">
        <f t="shared" si="60"/>
        <v>14795.973825190482</v>
      </c>
      <c r="XR7" s="39">
        <f t="shared" si="60"/>
        <v>14795.973825190482</v>
      </c>
      <c r="XS7" s="39">
        <f t="shared" si="60"/>
        <v>14795.973825190482</v>
      </c>
      <c r="XT7" s="39">
        <f t="shared" si="60"/>
        <v>14795.973825190482</v>
      </c>
      <c r="XU7" s="39">
        <f t="shared" si="60"/>
        <v>14795.973825190482</v>
      </c>
      <c r="XV7" s="39">
        <f t="shared" si="60"/>
        <v>14795.973825190482</v>
      </c>
      <c r="XW7" s="39">
        <f t="shared" si="60"/>
        <v>14795.973825190482</v>
      </c>
      <c r="XX7" s="39">
        <f t="shared" si="60"/>
        <v>14795.973825190482</v>
      </c>
      <c r="XY7" s="39">
        <f t="shared" si="67"/>
        <v>14795.973825190482</v>
      </c>
      <c r="XZ7" s="39">
        <f t="shared" si="67"/>
        <v>14795.973825190482</v>
      </c>
      <c r="YA7" s="39">
        <f t="shared" si="67"/>
        <v>14795.973825190482</v>
      </c>
      <c r="YB7" s="39">
        <f t="shared" si="68"/>
        <v>15535.772516450006</v>
      </c>
      <c r="YC7" s="39">
        <f t="shared" si="67"/>
        <v>15535.772516450006</v>
      </c>
      <c r="YD7" s="39">
        <f t="shared" si="67"/>
        <v>15535.772516450006</v>
      </c>
      <c r="YE7" s="39">
        <f t="shared" si="67"/>
        <v>15535.772516450006</v>
      </c>
      <c r="YF7" s="39">
        <f t="shared" si="67"/>
        <v>15535.772516450006</v>
      </c>
      <c r="YG7" s="39">
        <f t="shared" si="67"/>
        <v>15535.772516450006</v>
      </c>
      <c r="YH7" s="39">
        <f t="shared" si="67"/>
        <v>15535.772516450006</v>
      </c>
      <c r="YI7" s="39">
        <f t="shared" si="67"/>
        <v>15535.772516450006</v>
      </c>
      <c r="YJ7" s="39">
        <f t="shared" si="67"/>
        <v>15535.772516450006</v>
      </c>
      <c r="YK7" s="39">
        <f t="shared" si="67"/>
        <v>15535.772516450006</v>
      </c>
      <c r="YL7" s="39">
        <f t="shared" si="67"/>
        <v>15535.772516450006</v>
      </c>
      <c r="YM7" s="39">
        <f t="shared" si="67"/>
        <v>15535.772516450006</v>
      </c>
      <c r="YN7" s="39">
        <f t="shared" si="69"/>
        <v>16312.561142272507</v>
      </c>
      <c r="YO7" s="39">
        <f t="shared" si="67"/>
        <v>16312.561142272507</v>
      </c>
      <c r="YP7" s="39">
        <f t="shared" si="67"/>
        <v>16312.561142272507</v>
      </c>
      <c r="YQ7" s="39">
        <f t="shared" si="67"/>
        <v>16312.561142272507</v>
      </c>
      <c r="YR7" s="39">
        <f t="shared" si="67"/>
        <v>16312.561142272507</v>
      </c>
      <c r="YS7" s="39">
        <f t="shared" si="67"/>
        <v>16312.561142272507</v>
      </c>
      <c r="YT7" s="39">
        <f t="shared" si="67"/>
        <v>16312.561142272507</v>
      </c>
      <c r="YU7" s="39">
        <f t="shared" si="67"/>
        <v>16312.561142272507</v>
      </c>
      <c r="YV7" s="39">
        <f t="shared" si="67"/>
        <v>16312.561142272507</v>
      </c>
      <c r="YW7" s="39">
        <f t="shared" si="67"/>
        <v>16312.561142272507</v>
      </c>
      <c r="YX7" s="39">
        <f t="shared" si="67"/>
        <v>16312.561142272507</v>
      </c>
      <c r="YY7" s="39">
        <f t="shared" si="67"/>
        <v>16312.561142272507</v>
      </c>
      <c r="YZ7" s="39">
        <f t="shared" si="70"/>
        <v>17128.189199386132</v>
      </c>
      <c r="ZA7" s="39">
        <f t="shared" si="67"/>
        <v>17128.189199386132</v>
      </c>
      <c r="ZB7" s="39">
        <f t="shared" si="67"/>
        <v>17128.189199386132</v>
      </c>
      <c r="ZC7" s="39">
        <f t="shared" si="67"/>
        <v>17128.189199386132</v>
      </c>
      <c r="ZD7" s="39">
        <f t="shared" si="67"/>
        <v>17128.189199386132</v>
      </c>
      <c r="ZE7" s="39">
        <f t="shared" si="67"/>
        <v>17128.189199386132</v>
      </c>
      <c r="ZF7" s="39">
        <f t="shared" si="67"/>
        <v>17128.189199386132</v>
      </c>
      <c r="ZG7" s="39">
        <f t="shared" si="67"/>
        <v>17128.189199386132</v>
      </c>
      <c r="ZH7" s="39">
        <f t="shared" si="67"/>
        <v>17128.189199386132</v>
      </c>
      <c r="ZI7" s="39">
        <f t="shared" si="67"/>
        <v>17128.189199386132</v>
      </c>
      <c r="ZJ7" s="39">
        <f t="shared" si="67"/>
        <v>17128.189199386132</v>
      </c>
      <c r="ZK7" s="39">
        <f t="shared" si="67"/>
        <v>17128.189199386132</v>
      </c>
      <c r="ZL7" s="39">
        <f t="shared" si="71"/>
        <v>18327.162443343161</v>
      </c>
      <c r="ZM7" s="39">
        <f t="shared" si="67"/>
        <v>18327.162443343161</v>
      </c>
      <c r="ZN7" s="39">
        <f t="shared" si="67"/>
        <v>18327.162443343161</v>
      </c>
      <c r="ZO7" s="39">
        <f t="shared" si="67"/>
        <v>18327.162443343161</v>
      </c>
      <c r="ZP7" s="39">
        <f t="shared" si="67"/>
        <v>18327.162443343161</v>
      </c>
      <c r="ZQ7" s="39">
        <f t="shared" si="67"/>
        <v>18327.162443343161</v>
      </c>
      <c r="ZR7" s="39">
        <f t="shared" si="67"/>
        <v>18327.162443343161</v>
      </c>
      <c r="ZS7" s="39">
        <f t="shared" si="67"/>
        <v>18327.162443343161</v>
      </c>
      <c r="ZT7" s="39">
        <f t="shared" si="67"/>
        <v>18327.162443343161</v>
      </c>
      <c r="ZU7" s="39">
        <f t="shared" si="67"/>
        <v>18327.162443343161</v>
      </c>
      <c r="ZV7" s="39">
        <f t="shared" si="67"/>
        <v>18327.162443343161</v>
      </c>
      <c r="ZW7" s="39">
        <f t="shared" si="67"/>
        <v>18327.162443343161</v>
      </c>
      <c r="ZX7" s="39">
        <f t="shared" si="79"/>
        <v>4194966.5810600221</v>
      </c>
      <c r="ZY7" s="39"/>
      <c r="ZZ7" s="39"/>
      <c r="AAA7" s="39"/>
      <c r="ADH7" s="64"/>
      <c r="ADI7" s="64"/>
      <c r="ADJ7" s="64"/>
      <c r="ADK7" s="64"/>
      <c r="ADL7" s="64"/>
      <c r="ADM7" s="64"/>
      <c r="ADN7" s="64"/>
      <c r="ADO7" s="64"/>
      <c r="ADP7" s="64"/>
      <c r="ADQ7" s="64"/>
      <c r="ADR7" s="64"/>
    </row>
    <row r="8" spans="3:798" x14ac:dyDescent="0.3">
      <c r="D8" s="40">
        <v>2892.2079201695401</v>
      </c>
      <c r="E8" s="40">
        <v>2892.2079201695419</v>
      </c>
      <c r="F8" s="40">
        <v>2892.2079201695419</v>
      </c>
      <c r="G8" s="40">
        <v>2892.2079201695419</v>
      </c>
      <c r="H8" s="40">
        <v>2892.2079201695419</v>
      </c>
      <c r="I8" s="40">
        <v>2892.2079201695419</v>
      </c>
      <c r="J8" s="40">
        <v>2892.2079201695419</v>
      </c>
      <c r="K8" s="40">
        <v>2892.2079201695419</v>
      </c>
      <c r="L8" s="40">
        <v>2892.2079201695419</v>
      </c>
      <c r="M8" s="40">
        <v>2892.2079201695419</v>
      </c>
      <c r="N8" s="40">
        <v>2892.2079201695419</v>
      </c>
      <c r="O8" s="40">
        <v>2892.2079201695419</v>
      </c>
      <c r="P8" s="40">
        <f>O8*1.05</f>
        <v>3036.8183161780194</v>
      </c>
      <c r="Q8" s="40">
        <f>P8</f>
        <v>3036.8183161780194</v>
      </c>
      <c r="R8" s="40">
        <f t="shared" ref="R8:Z8" si="101">Q8</f>
        <v>3036.8183161780194</v>
      </c>
      <c r="S8" s="40">
        <f t="shared" si="101"/>
        <v>3036.8183161780194</v>
      </c>
      <c r="T8" s="40">
        <f t="shared" si="101"/>
        <v>3036.8183161780194</v>
      </c>
      <c r="U8" s="40">
        <f t="shared" si="101"/>
        <v>3036.8183161780194</v>
      </c>
      <c r="V8" s="40">
        <f t="shared" si="101"/>
        <v>3036.8183161780194</v>
      </c>
      <c r="W8" s="40">
        <f t="shared" si="101"/>
        <v>3036.8183161780194</v>
      </c>
      <c r="X8" s="40">
        <f t="shared" si="101"/>
        <v>3036.8183161780194</v>
      </c>
      <c r="Y8" s="40">
        <f t="shared" si="101"/>
        <v>3036.8183161780194</v>
      </c>
      <c r="Z8" s="40">
        <f t="shared" si="101"/>
        <v>3036.8183161780194</v>
      </c>
      <c r="AA8" s="40">
        <f>Z8</f>
        <v>3036.8183161780194</v>
      </c>
      <c r="AB8" s="39">
        <f>AA8*1.05</f>
        <v>3188.6592319869205</v>
      </c>
      <c r="AC8" s="39">
        <f>AB8</f>
        <v>3188.6592319869205</v>
      </c>
      <c r="AD8" s="39">
        <f t="shared" ref="AD8:BK8" si="102">AC8</f>
        <v>3188.6592319869205</v>
      </c>
      <c r="AE8" s="39">
        <f t="shared" si="102"/>
        <v>3188.6592319869205</v>
      </c>
      <c r="AF8" s="39">
        <f t="shared" si="102"/>
        <v>3188.6592319869205</v>
      </c>
      <c r="AG8" s="39">
        <f t="shared" si="102"/>
        <v>3188.6592319869205</v>
      </c>
      <c r="AH8" s="39">
        <f t="shared" si="102"/>
        <v>3188.6592319869205</v>
      </c>
      <c r="AI8" s="39">
        <f t="shared" si="102"/>
        <v>3188.6592319869205</v>
      </c>
      <c r="AJ8" s="39">
        <f t="shared" si="102"/>
        <v>3188.6592319869205</v>
      </c>
      <c r="AK8" s="39">
        <f t="shared" si="102"/>
        <v>3188.6592319869205</v>
      </c>
      <c r="AL8" s="39">
        <f t="shared" si="102"/>
        <v>3188.6592319869205</v>
      </c>
      <c r="AM8" s="39">
        <f t="shared" si="102"/>
        <v>3188.6592319869205</v>
      </c>
      <c r="AN8" s="39">
        <f>AM8*1.05</f>
        <v>3348.0921935862666</v>
      </c>
      <c r="AO8" s="39">
        <f t="shared" si="102"/>
        <v>3348.0921935862666</v>
      </c>
      <c r="AP8" s="39">
        <f t="shared" si="102"/>
        <v>3348.0921935862666</v>
      </c>
      <c r="AQ8" s="39">
        <f t="shared" si="102"/>
        <v>3348.0921935862666</v>
      </c>
      <c r="AR8" s="39">
        <f t="shared" si="102"/>
        <v>3348.0921935862666</v>
      </c>
      <c r="AS8" s="39">
        <f t="shared" si="102"/>
        <v>3348.0921935862666</v>
      </c>
      <c r="AT8" s="39">
        <f t="shared" si="102"/>
        <v>3348.0921935862666</v>
      </c>
      <c r="AU8" s="39">
        <f t="shared" si="102"/>
        <v>3348.0921935862666</v>
      </c>
      <c r="AV8" s="39">
        <f t="shared" si="102"/>
        <v>3348.0921935862666</v>
      </c>
      <c r="AW8" s="39">
        <f t="shared" si="102"/>
        <v>3348.0921935862666</v>
      </c>
      <c r="AX8" s="39">
        <f t="shared" si="102"/>
        <v>3348.0921935862666</v>
      </c>
      <c r="AY8" s="39">
        <f t="shared" si="102"/>
        <v>3348.0921935862666</v>
      </c>
      <c r="AZ8" s="39">
        <f>AY8*1.05</f>
        <v>3515.4968032655802</v>
      </c>
      <c r="BA8" s="39">
        <f t="shared" si="102"/>
        <v>3515.4968032655802</v>
      </c>
      <c r="BB8" s="39">
        <f t="shared" si="102"/>
        <v>3515.4968032655802</v>
      </c>
      <c r="BC8" s="39">
        <f t="shared" si="102"/>
        <v>3515.4968032655802</v>
      </c>
      <c r="BD8" s="39">
        <f t="shared" si="102"/>
        <v>3515.4968032655802</v>
      </c>
      <c r="BE8" s="39">
        <f t="shared" si="102"/>
        <v>3515.4968032655802</v>
      </c>
      <c r="BF8" s="39">
        <f t="shared" si="102"/>
        <v>3515.4968032655802</v>
      </c>
      <c r="BG8" s="39">
        <f t="shared" si="102"/>
        <v>3515.4968032655802</v>
      </c>
      <c r="BH8" s="39">
        <f t="shared" si="102"/>
        <v>3515.4968032655802</v>
      </c>
      <c r="BI8" s="39">
        <f t="shared" si="102"/>
        <v>3515.4968032655802</v>
      </c>
      <c r="BJ8" s="39">
        <f t="shared" si="102"/>
        <v>3515.4968032655802</v>
      </c>
      <c r="BK8" s="39">
        <f t="shared" si="102"/>
        <v>3515.4968032655802</v>
      </c>
      <c r="BL8" s="39">
        <f>BK8*1.05</f>
        <v>3691.2716434288595</v>
      </c>
      <c r="BM8" s="39">
        <f>BL8</f>
        <v>3691.2716434288595</v>
      </c>
      <c r="BN8" s="39">
        <f t="shared" ref="BN8:BW8" si="103">BM8</f>
        <v>3691.2716434288595</v>
      </c>
      <c r="BO8" s="39">
        <f t="shared" si="103"/>
        <v>3691.2716434288595</v>
      </c>
      <c r="BP8" s="39">
        <f t="shared" si="103"/>
        <v>3691.2716434288595</v>
      </c>
      <c r="BQ8" s="39">
        <f t="shared" si="103"/>
        <v>3691.2716434288595</v>
      </c>
      <c r="BR8" s="39">
        <f t="shared" si="103"/>
        <v>3691.2716434288595</v>
      </c>
      <c r="BS8" s="39">
        <f t="shared" si="103"/>
        <v>3691.2716434288595</v>
      </c>
      <c r="BT8" s="39">
        <f t="shared" si="103"/>
        <v>3691.2716434288595</v>
      </c>
      <c r="BU8" s="39">
        <f t="shared" si="103"/>
        <v>3691.2716434288595</v>
      </c>
      <c r="BV8" s="39">
        <f t="shared" si="103"/>
        <v>3691.2716434288595</v>
      </c>
      <c r="BW8" s="39">
        <f t="shared" si="103"/>
        <v>3691.2716434288595</v>
      </c>
      <c r="BX8" s="39">
        <f>BW8*1.05</f>
        <v>3875.8352256003027</v>
      </c>
      <c r="BY8" s="39">
        <f>BX8</f>
        <v>3875.8352256003027</v>
      </c>
      <c r="BZ8" s="39">
        <f t="shared" ref="BZ8:CG8" si="104">BY8</f>
        <v>3875.8352256003027</v>
      </c>
      <c r="CA8" s="39">
        <f t="shared" si="104"/>
        <v>3875.8352256003027</v>
      </c>
      <c r="CB8" s="39">
        <f t="shared" si="104"/>
        <v>3875.8352256003027</v>
      </c>
      <c r="CC8" s="39">
        <f t="shared" si="104"/>
        <v>3875.8352256003027</v>
      </c>
      <c r="CD8" s="39">
        <f t="shared" si="104"/>
        <v>3875.8352256003027</v>
      </c>
      <c r="CE8" s="39">
        <f t="shared" si="104"/>
        <v>3875.8352256003027</v>
      </c>
      <c r="CF8" s="39">
        <f t="shared" si="104"/>
        <v>3875.8352256003027</v>
      </c>
      <c r="CG8" s="39">
        <f t="shared" si="104"/>
        <v>3875.8352256003027</v>
      </c>
      <c r="CH8" s="39">
        <f t="shared" ref="CH8:CI8" si="105">CG8</f>
        <v>3875.8352256003027</v>
      </c>
      <c r="CI8" s="39">
        <f t="shared" si="105"/>
        <v>3875.8352256003027</v>
      </c>
      <c r="CJ8" s="39">
        <f>CI8*1.05</f>
        <v>4069.6269868803179</v>
      </c>
      <c r="CK8" s="39">
        <f>CJ8</f>
        <v>4069.6269868803179</v>
      </c>
      <c r="CL8" s="39">
        <f t="shared" ref="CL8:CU8" si="106">CK8</f>
        <v>4069.6269868803179</v>
      </c>
      <c r="CM8" s="39">
        <f t="shared" si="106"/>
        <v>4069.6269868803179</v>
      </c>
      <c r="CN8" s="39">
        <f t="shared" si="106"/>
        <v>4069.6269868803179</v>
      </c>
      <c r="CO8" s="39">
        <f t="shared" si="106"/>
        <v>4069.6269868803179</v>
      </c>
      <c r="CP8" s="39">
        <f t="shared" si="106"/>
        <v>4069.6269868803179</v>
      </c>
      <c r="CQ8" s="39">
        <f t="shared" si="106"/>
        <v>4069.6269868803179</v>
      </c>
      <c r="CR8" s="39">
        <f t="shared" si="106"/>
        <v>4069.6269868803179</v>
      </c>
      <c r="CS8" s="39">
        <f t="shared" si="106"/>
        <v>4069.6269868803179</v>
      </c>
      <c r="CT8" s="39">
        <f t="shared" si="106"/>
        <v>4069.6269868803179</v>
      </c>
      <c r="CU8" s="39">
        <f t="shared" si="106"/>
        <v>4069.6269868803179</v>
      </c>
      <c r="CV8" s="39">
        <f>CU8*1.05</f>
        <v>4273.1083362243344</v>
      </c>
      <c r="CW8" s="39">
        <f t="shared" ref="CW8:EG8" si="107">CV8</f>
        <v>4273.1083362243344</v>
      </c>
      <c r="CX8" s="39">
        <f t="shared" ref="CX8:DG8" si="108">CW8</f>
        <v>4273.1083362243344</v>
      </c>
      <c r="CY8" s="39">
        <f t="shared" si="108"/>
        <v>4273.1083362243344</v>
      </c>
      <c r="CZ8" s="39">
        <f t="shared" si="108"/>
        <v>4273.1083362243344</v>
      </c>
      <c r="DA8" s="39">
        <f t="shared" si="108"/>
        <v>4273.1083362243344</v>
      </c>
      <c r="DB8" s="39">
        <f t="shared" si="108"/>
        <v>4273.1083362243344</v>
      </c>
      <c r="DC8" s="39">
        <f t="shared" si="108"/>
        <v>4273.1083362243344</v>
      </c>
      <c r="DD8" s="39">
        <f t="shared" si="108"/>
        <v>4273.1083362243344</v>
      </c>
      <c r="DE8" s="39">
        <f t="shared" si="108"/>
        <v>4273.1083362243344</v>
      </c>
      <c r="DF8" s="39">
        <f t="shared" si="108"/>
        <v>4273.1083362243344</v>
      </c>
      <c r="DG8" s="39">
        <f t="shared" si="108"/>
        <v>4273.1083362243344</v>
      </c>
      <c r="DH8" s="39">
        <f>DG8*1.05</f>
        <v>4486.7637530355514</v>
      </c>
      <c r="DI8" s="39">
        <f t="shared" si="107"/>
        <v>4486.7637530355514</v>
      </c>
      <c r="DJ8" s="39">
        <f t="shared" ref="DJ8:DS8" si="109">DI8</f>
        <v>4486.7637530355514</v>
      </c>
      <c r="DK8" s="39">
        <f t="shared" si="109"/>
        <v>4486.7637530355514</v>
      </c>
      <c r="DL8" s="39">
        <f t="shared" si="109"/>
        <v>4486.7637530355514</v>
      </c>
      <c r="DM8" s="39">
        <f t="shared" si="109"/>
        <v>4486.7637530355514</v>
      </c>
      <c r="DN8" s="39">
        <f t="shared" si="109"/>
        <v>4486.7637530355514</v>
      </c>
      <c r="DO8" s="39">
        <f t="shared" si="109"/>
        <v>4486.7637530355514</v>
      </c>
      <c r="DP8" s="39">
        <f t="shared" si="109"/>
        <v>4486.7637530355514</v>
      </c>
      <c r="DQ8" s="39">
        <f t="shared" si="109"/>
        <v>4486.7637530355514</v>
      </c>
      <c r="DR8" s="39">
        <f t="shared" si="109"/>
        <v>4486.7637530355514</v>
      </c>
      <c r="DS8" s="39">
        <f t="shared" si="109"/>
        <v>4486.7637530355514</v>
      </c>
      <c r="DT8" s="39">
        <f>DS8*1.05</f>
        <v>4711.1019406873293</v>
      </c>
      <c r="DU8" s="39">
        <f t="shared" si="107"/>
        <v>4711.1019406873293</v>
      </c>
      <c r="DV8" s="39">
        <f t="shared" ref="DV8:EE8" si="110">DU8</f>
        <v>4711.1019406873293</v>
      </c>
      <c r="DW8" s="39">
        <f t="shared" si="110"/>
        <v>4711.1019406873293</v>
      </c>
      <c r="DX8" s="39">
        <f t="shared" si="110"/>
        <v>4711.1019406873293</v>
      </c>
      <c r="DY8" s="39">
        <f t="shared" si="110"/>
        <v>4711.1019406873293</v>
      </c>
      <c r="DZ8" s="39">
        <f t="shared" si="110"/>
        <v>4711.1019406873293</v>
      </c>
      <c r="EA8" s="39">
        <f t="shared" si="110"/>
        <v>4711.1019406873293</v>
      </c>
      <c r="EB8" s="39">
        <f t="shared" si="110"/>
        <v>4711.1019406873293</v>
      </c>
      <c r="EC8" s="39">
        <f t="shared" si="110"/>
        <v>4711.1019406873293</v>
      </c>
      <c r="ED8" s="39">
        <f t="shared" si="110"/>
        <v>4711.1019406873293</v>
      </c>
      <c r="EE8" s="39">
        <f t="shared" si="110"/>
        <v>4711.1019406873293</v>
      </c>
      <c r="EF8" s="39">
        <f>EE8*1.05</f>
        <v>4946.6570377216958</v>
      </c>
      <c r="EG8" s="39">
        <f t="shared" si="107"/>
        <v>4946.6570377216958</v>
      </c>
      <c r="EH8" s="39">
        <f t="shared" ref="EH8:GS8" si="111">EG8</f>
        <v>4946.6570377216958</v>
      </c>
      <c r="EI8" s="39">
        <f t="shared" si="111"/>
        <v>4946.6570377216958</v>
      </c>
      <c r="EJ8" s="39">
        <f t="shared" si="111"/>
        <v>4946.6570377216958</v>
      </c>
      <c r="EK8" s="39">
        <f t="shared" si="111"/>
        <v>4946.6570377216958</v>
      </c>
      <c r="EL8" s="39">
        <f t="shared" si="111"/>
        <v>4946.6570377216958</v>
      </c>
      <c r="EM8" s="39">
        <f t="shared" si="111"/>
        <v>4946.6570377216958</v>
      </c>
      <c r="EN8" s="39">
        <f t="shared" si="111"/>
        <v>4946.6570377216958</v>
      </c>
      <c r="EO8" s="39">
        <f t="shared" si="111"/>
        <v>4946.6570377216958</v>
      </c>
      <c r="EP8" s="39">
        <f t="shared" si="111"/>
        <v>4946.6570377216958</v>
      </c>
      <c r="EQ8" s="39">
        <f t="shared" si="111"/>
        <v>4946.6570377216958</v>
      </c>
      <c r="ER8" s="39">
        <f>EQ8*1.05</f>
        <v>5193.9898896077812</v>
      </c>
      <c r="ES8" s="39">
        <f t="shared" si="111"/>
        <v>5193.9898896077812</v>
      </c>
      <c r="ET8" s="39">
        <f t="shared" si="111"/>
        <v>5193.9898896077812</v>
      </c>
      <c r="EU8" s="39">
        <f t="shared" si="111"/>
        <v>5193.9898896077812</v>
      </c>
      <c r="EV8" s="39">
        <f t="shared" si="111"/>
        <v>5193.9898896077812</v>
      </c>
      <c r="EW8" s="39">
        <f t="shared" si="111"/>
        <v>5193.9898896077812</v>
      </c>
      <c r="EX8" s="39">
        <f t="shared" si="111"/>
        <v>5193.9898896077812</v>
      </c>
      <c r="EY8" s="39">
        <f t="shared" si="111"/>
        <v>5193.9898896077812</v>
      </c>
      <c r="EZ8" s="39">
        <f t="shared" si="111"/>
        <v>5193.9898896077812</v>
      </c>
      <c r="FA8" s="39">
        <f t="shared" si="111"/>
        <v>5193.9898896077812</v>
      </c>
      <c r="FB8" s="39">
        <f t="shared" si="111"/>
        <v>5193.9898896077812</v>
      </c>
      <c r="FC8" s="39">
        <f t="shared" si="111"/>
        <v>5193.9898896077812</v>
      </c>
      <c r="FD8" s="39">
        <f>FC8*1.05</f>
        <v>5453.6893840881703</v>
      </c>
      <c r="FE8" s="39">
        <f t="shared" si="111"/>
        <v>5453.6893840881703</v>
      </c>
      <c r="FF8" s="39">
        <f t="shared" si="111"/>
        <v>5453.6893840881703</v>
      </c>
      <c r="FG8" s="39">
        <f t="shared" si="111"/>
        <v>5453.6893840881703</v>
      </c>
      <c r="FH8" s="39">
        <f t="shared" si="111"/>
        <v>5453.6893840881703</v>
      </c>
      <c r="FI8" s="39">
        <f t="shared" si="111"/>
        <v>5453.6893840881703</v>
      </c>
      <c r="FJ8" s="39">
        <f t="shared" si="111"/>
        <v>5453.6893840881703</v>
      </c>
      <c r="FK8" s="39">
        <f t="shared" si="111"/>
        <v>5453.6893840881703</v>
      </c>
      <c r="FL8" s="39">
        <f t="shared" si="111"/>
        <v>5453.6893840881703</v>
      </c>
      <c r="FM8" s="39">
        <f t="shared" si="111"/>
        <v>5453.6893840881703</v>
      </c>
      <c r="FN8" s="39">
        <f t="shared" si="111"/>
        <v>5453.6893840881703</v>
      </c>
      <c r="FO8" s="39">
        <f t="shared" si="111"/>
        <v>5453.6893840881703</v>
      </c>
      <c r="FP8" s="39">
        <f>FO8*1.05</f>
        <v>5726.373853292579</v>
      </c>
      <c r="FQ8" s="39">
        <f t="shared" si="111"/>
        <v>5726.373853292579</v>
      </c>
      <c r="FR8" s="39">
        <f t="shared" si="111"/>
        <v>5726.373853292579</v>
      </c>
      <c r="FS8" s="39">
        <f t="shared" si="111"/>
        <v>5726.373853292579</v>
      </c>
      <c r="FT8" s="39">
        <f t="shared" si="111"/>
        <v>5726.373853292579</v>
      </c>
      <c r="FU8" s="39">
        <f t="shared" si="111"/>
        <v>5726.373853292579</v>
      </c>
      <c r="FV8" s="39">
        <f t="shared" si="111"/>
        <v>5726.373853292579</v>
      </c>
      <c r="FW8" s="39">
        <f t="shared" si="111"/>
        <v>5726.373853292579</v>
      </c>
      <c r="FX8" s="39">
        <f t="shared" si="111"/>
        <v>5726.373853292579</v>
      </c>
      <c r="FY8" s="39">
        <f t="shared" si="111"/>
        <v>5726.373853292579</v>
      </c>
      <c r="FZ8" s="39">
        <f t="shared" si="111"/>
        <v>5726.373853292579</v>
      </c>
      <c r="GA8" s="39">
        <f t="shared" si="111"/>
        <v>5726.373853292579</v>
      </c>
      <c r="GB8" s="39">
        <f>GA8*1.05</f>
        <v>6012.6925459572085</v>
      </c>
      <c r="GC8" s="39">
        <f t="shared" si="111"/>
        <v>6012.6925459572085</v>
      </c>
      <c r="GD8" s="39">
        <f t="shared" si="111"/>
        <v>6012.6925459572085</v>
      </c>
      <c r="GE8" s="39">
        <f t="shared" si="111"/>
        <v>6012.6925459572085</v>
      </c>
      <c r="GF8" s="39">
        <f t="shared" si="111"/>
        <v>6012.6925459572085</v>
      </c>
      <c r="GG8" s="39">
        <f t="shared" si="111"/>
        <v>6012.6925459572085</v>
      </c>
      <c r="GH8" s="39">
        <f t="shared" si="111"/>
        <v>6012.6925459572085</v>
      </c>
      <c r="GI8" s="39">
        <f t="shared" si="111"/>
        <v>6012.6925459572085</v>
      </c>
      <c r="GJ8" s="39">
        <f t="shared" si="111"/>
        <v>6012.6925459572085</v>
      </c>
      <c r="GK8" s="39">
        <f t="shared" si="111"/>
        <v>6012.6925459572085</v>
      </c>
      <c r="GL8" s="39">
        <f t="shared" si="111"/>
        <v>6012.6925459572085</v>
      </c>
      <c r="GM8" s="39">
        <f t="shared" si="111"/>
        <v>6012.6925459572085</v>
      </c>
      <c r="GN8" s="39">
        <f>GM8*1.05</f>
        <v>6313.3271732550693</v>
      </c>
      <c r="GO8" s="39">
        <f t="shared" si="111"/>
        <v>6313.3271732550693</v>
      </c>
      <c r="GP8" s="39">
        <f t="shared" si="111"/>
        <v>6313.3271732550693</v>
      </c>
      <c r="GQ8" s="39">
        <f t="shared" si="111"/>
        <v>6313.3271732550693</v>
      </c>
      <c r="GR8" s="39">
        <f t="shared" si="111"/>
        <v>6313.3271732550693</v>
      </c>
      <c r="GS8" s="39">
        <f t="shared" si="111"/>
        <v>6313.3271732550693</v>
      </c>
      <c r="GT8" s="39">
        <f t="shared" ref="GT8:JE8" si="112">GS8</f>
        <v>6313.3271732550693</v>
      </c>
      <c r="GU8" s="39">
        <f t="shared" si="112"/>
        <v>6313.3271732550693</v>
      </c>
      <c r="GV8" s="39">
        <f t="shared" si="112"/>
        <v>6313.3271732550693</v>
      </c>
      <c r="GW8" s="39">
        <f t="shared" si="112"/>
        <v>6313.3271732550693</v>
      </c>
      <c r="GX8" s="39">
        <f t="shared" si="112"/>
        <v>6313.3271732550693</v>
      </c>
      <c r="GY8" s="39">
        <f t="shared" si="112"/>
        <v>6313.3271732550693</v>
      </c>
      <c r="GZ8" s="39">
        <f>GY8*1.05</f>
        <v>6628.993531917823</v>
      </c>
      <c r="HA8" s="39">
        <f t="shared" si="112"/>
        <v>6628.993531917823</v>
      </c>
      <c r="HB8" s="39">
        <f t="shared" si="112"/>
        <v>6628.993531917823</v>
      </c>
      <c r="HC8" s="39">
        <f t="shared" si="112"/>
        <v>6628.993531917823</v>
      </c>
      <c r="HD8" s="39">
        <f t="shared" si="112"/>
        <v>6628.993531917823</v>
      </c>
      <c r="HE8" s="39">
        <f t="shared" si="112"/>
        <v>6628.993531917823</v>
      </c>
      <c r="HF8" s="39">
        <f t="shared" si="112"/>
        <v>6628.993531917823</v>
      </c>
      <c r="HG8" s="39">
        <f t="shared" si="112"/>
        <v>6628.993531917823</v>
      </c>
      <c r="HH8" s="39">
        <f t="shared" si="112"/>
        <v>6628.993531917823</v>
      </c>
      <c r="HI8" s="39">
        <f t="shared" si="112"/>
        <v>6628.993531917823</v>
      </c>
      <c r="HJ8" s="39">
        <f t="shared" si="112"/>
        <v>6628.993531917823</v>
      </c>
      <c r="HK8" s="39">
        <f t="shared" si="112"/>
        <v>6628.993531917823</v>
      </c>
      <c r="HL8" s="39">
        <f>HK8*1.05</f>
        <v>6960.4432085137141</v>
      </c>
      <c r="HM8" s="39">
        <f t="shared" si="112"/>
        <v>6960.4432085137141</v>
      </c>
      <c r="HN8" s="39">
        <f t="shared" si="112"/>
        <v>6960.4432085137141</v>
      </c>
      <c r="HO8" s="39">
        <f t="shared" si="112"/>
        <v>6960.4432085137141</v>
      </c>
      <c r="HP8" s="39">
        <f t="shared" si="112"/>
        <v>6960.4432085137141</v>
      </c>
      <c r="HQ8" s="39">
        <f t="shared" si="112"/>
        <v>6960.4432085137141</v>
      </c>
      <c r="HR8" s="39">
        <f t="shared" si="112"/>
        <v>6960.4432085137141</v>
      </c>
      <c r="HS8" s="39">
        <f t="shared" si="112"/>
        <v>6960.4432085137141</v>
      </c>
      <c r="HT8" s="39">
        <f t="shared" si="112"/>
        <v>6960.4432085137141</v>
      </c>
      <c r="HU8" s="39">
        <f t="shared" si="112"/>
        <v>6960.4432085137141</v>
      </c>
      <c r="HV8" s="39">
        <f t="shared" si="112"/>
        <v>6960.4432085137141</v>
      </c>
      <c r="HW8" s="39">
        <f t="shared" si="112"/>
        <v>6960.4432085137141</v>
      </c>
      <c r="HX8" s="39">
        <f>HW8*1.05</f>
        <v>7308.4653689393999</v>
      </c>
      <c r="HY8" s="39">
        <f t="shared" si="112"/>
        <v>7308.4653689393999</v>
      </c>
      <c r="HZ8" s="39">
        <f t="shared" si="112"/>
        <v>7308.4653689393999</v>
      </c>
      <c r="IA8" s="39">
        <f t="shared" si="112"/>
        <v>7308.4653689393999</v>
      </c>
      <c r="IB8" s="39">
        <f t="shared" si="112"/>
        <v>7308.4653689393999</v>
      </c>
      <c r="IC8" s="39">
        <f t="shared" si="112"/>
        <v>7308.4653689393999</v>
      </c>
      <c r="ID8" s="39">
        <f t="shared" si="112"/>
        <v>7308.4653689393999</v>
      </c>
      <c r="IE8" s="39">
        <f t="shared" si="112"/>
        <v>7308.4653689393999</v>
      </c>
      <c r="IF8" s="39">
        <f t="shared" si="112"/>
        <v>7308.4653689393999</v>
      </c>
      <c r="IG8" s="39">
        <f t="shared" si="112"/>
        <v>7308.4653689393999</v>
      </c>
      <c r="IH8" s="39">
        <f t="shared" si="112"/>
        <v>7308.4653689393999</v>
      </c>
      <c r="II8" s="39">
        <f>IH8*1.05</f>
        <v>7673.8886373863706</v>
      </c>
      <c r="IJ8" s="39">
        <f t="shared" si="112"/>
        <v>7673.8886373863706</v>
      </c>
      <c r="IK8" s="39">
        <f t="shared" si="112"/>
        <v>7673.8886373863706</v>
      </c>
      <c r="IL8" s="39">
        <f t="shared" si="112"/>
        <v>7673.8886373863706</v>
      </c>
      <c r="IM8" s="39">
        <f t="shared" si="112"/>
        <v>7673.8886373863706</v>
      </c>
      <c r="IN8" s="39">
        <f t="shared" si="112"/>
        <v>7673.8886373863706</v>
      </c>
      <c r="IO8" s="39">
        <f t="shared" si="112"/>
        <v>7673.8886373863706</v>
      </c>
      <c r="IP8" s="39">
        <f t="shared" si="112"/>
        <v>7673.8886373863706</v>
      </c>
      <c r="IQ8" s="39">
        <f t="shared" si="112"/>
        <v>7673.8886373863706</v>
      </c>
      <c r="IR8" s="39">
        <f t="shared" si="112"/>
        <v>7673.8886373863706</v>
      </c>
      <c r="IS8" s="39">
        <f t="shared" si="112"/>
        <v>7673.8886373863706</v>
      </c>
      <c r="IT8" s="39">
        <f t="shared" si="112"/>
        <v>7673.8886373863706</v>
      </c>
      <c r="IU8" s="39">
        <f t="shared" si="112"/>
        <v>7673.8886373863706</v>
      </c>
      <c r="IV8" s="39">
        <f>IU8*1.05</f>
        <v>8057.5830692556892</v>
      </c>
      <c r="IW8" s="39">
        <f t="shared" si="112"/>
        <v>8057.5830692556892</v>
      </c>
      <c r="IX8" s="39">
        <f t="shared" si="112"/>
        <v>8057.5830692556892</v>
      </c>
      <c r="IY8" s="39">
        <f t="shared" si="112"/>
        <v>8057.5830692556892</v>
      </c>
      <c r="IZ8" s="39">
        <f t="shared" si="112"/>
        <v>8057.5830692556892</v>
      </c>
      <c r="JA8" s="39">
        <f t="shared" si="112"/>
        <v>8057.5830692556892</v>
      </c>
      <c r="JB8" s="39">
        <f t="shared" si="112"/>
        <v>8057.5830692556892</v>
      </c>
      <c r="JC8" s="39">
        <f t="shared" si="112"/>
        <v>8057.5830692556892</v>
      </c>
      <c r="JD8" s="39">
        <f t="shared" si="112"/>
        <v>8057.5830692556892</v>
      </c>
      <c r="JE8" s="39">
        <f t="shared" si="112"/>
        <v>8057.5830692556892</v>
      </c>
      <c r="JF8" s="39">
        <f t="shared" ref="JF8:LQ8" si="113">JE8</f>
        <v>8057.5830692556892</v>
      </c>
      <c r="JG8" s="39">
        <f t="shared" si="113"/>
        <v>8057.5830692556892</v>
      </c>
      <c r="JH8" s="39">
        <f>JG8*1.05</f>
        <v>8460.4622227184736</v>
      </c>
      <c r="JI8" s="39">
        <f t="shared" si="113"/>
        <v>8460.4622227184736</v>
      </c>
      <c r="JJ8" s="39">
        <f t="shared" si="113"/>
        <v>8460.4622227184736</v>
      </c>
      <c r="JK8" s="39">
        <f t="shared" si="113"/>
        <v>8460.4622227184736</v>
      </c>
      <c r="JL8" s="39">
        <f t="shared" si="113"/>
        <v>8460.4622227184736</v>
      </c>
      <c r="JM8" s="39">
        <f t="shared" si="113"/>
        <v>8460.4622227184736</v>
      </c>
      <c r="JN8" s="39">
        <f t="shared" si="113"/>
        <v>8460.4622227184736</v>
      </c>
      <c r="JO8" s="39">
        <f t="shared" si="113"/>
        <v>8460.4622227184736</v>
      </c>
      <c r="JP8" s="39">
        <f t="shared" si="113"/>
        <v>8460.4622227184736</v>
      </c>
      <c r="JQ8" s="39">
        <f t="shared" si="113"/>
        <v>8460.4622227184736</v>
      </c>
      <c r="JR8" s="39">
        <f t="shared" si="113"/>
        <v>8460.4622227184736</v>
      </c>
      <c r="JS8" s="39">
        <f t="shared" si="113"/>
        <v>8460.4622227184736</v>
      </c>
      <c r="JT8" s="39">
        <f>JS8*1.05</f>
        <v>8883.485333854398</v>
      </c>
      <c r="JU8" s="39">
        <f t="shared" si="113"/>
        <v>8883.485333854398</v>
      </c>
      <c r="JV8" s="39">
        <f t="shared" si="113"/>
        <v>8883.485333854398</v>
      </c>
      <c r="JW8" s="39">
        <f t="shared" si="113"/>
        <v>8883.485333854398</v>
      </c>
      <c r="JX8" s="39">
        <f t="shared" si="113"/>
        <v>8883.485333854398</v>
      </c>
      <c r="JY8" s="39">
        <f t="shared" si="113"/>
        <v>8883.485333854398</v>
      </c>
      <c r="JZ8" s="39">
        <f t="shared" si="113"/>
        <v>8883.485333854398</v>
      </c>
      <c r="KA8" s="39">
        <f t="shared" si="113"/>
        <v>8883.485333854398</v>
      </c>
      <c r="KB8" s="39">
        <f t="shared" si="113"/>
        <v>8883.485333854398</v>
      </c>
      <c r="KC8" s="39">
        <f t="shared" si="113"/>
        <v>8883.485333854398</v>
      </c>
      <c r="KD8" s="39">
        <f t="shared" si="113"/>
        <v>8883.485333854398</v>
      </c>
      <c r="KE8" s="39">
        <f t="shared" si="113"/>
        <v>8883.485333854398</v>
      </c>
      <c r="KF8" s="39">
        <f>KE8*1.05</f>
        <v>9327.6596005471183</v>
      </c>
      <c r="KG8" s="39">
        <f t="shared" si="113"/>
        <v>9327.6596005471183</v>
      </c>
      <c r="KH8" s="39">
        <f t="shared" si="113"/>
        <v>9327.6596005471183</v>
      </c>
      <c r="KI8" s="39">
        <f t="shared" si="113"/>
        <v>9327.6596005471183</v>
      </c>
      <c r="KJ8" s="39">
        <f t="shared" si="113"/>
        <v>9327.6596005471183</v>
      </c>
      <c r="KK8" s="39">
        <f t="shared" si="113"/>
        <v>9327.6596005471183</v>
      </c>
      <c r="KL8" s="39">
        <f t="shared" si="113"/>
        <v>9327.6596005471183</v>
      </c>
      <c r="KM8" s="39">
        <f t="shared" si="113"/>
        <v>9327.6596005471183</v>
      </c>
      <c r="KN8" s="39">
        <f t="shared" si="113"/>
        <v>9327.6596005471183</v>
      </c>
      <c r="KO8" s="39">
        <f t="shared" si="113"/>
        <v>9327.6596005471183</v>
      </c>
      <c r="KP8" s="39">
        <f t="shared" si="113"/>
        <v>9327.6596005471183</v>
      </c>
      <c r="KQ8" s="39">
        <f t="shared" si="113"/>
        <v>9327.6596005471183</v>
      </c>
      <c r="KR8" s="39">
        <f>KQ8*1.05</f>
        <v>9794.0425805744744</v>
      </c>
      <c r="KS8" s="39">
        <f t="shared" si="113"/>
        <v>9794.0425805744744</v>
      </c>
      <c r="KT8" s="39">
        <f t="shared" si="113"/>
        <v>9794.0425805744744</v>
      </c>
      <c r="KU8" s="39">
        <f t="shared" si="113"/>
        <v>9794.0425805744744</v>
      </c>
      <c r="KV8" s="39">
        <f t="shared" si="113"/>
        <v>9794.0425805744744</v>
      </c>
      <c r="KW8" s="39">
        <f t="shared" si="113"/>
        <v>9794.0425805744744</v>
      </c>
      <c r="KX8" s="39">
        <f t="shared" si="113"/>
        <v>9794.0425805744744</v>
      </c>
      <c r="KY8" s="39">
        <f t="shared" si="113"/>
        <v>9794.0425805744744</v>
      </c>
      <c r="KZ8" s="39">
        <f t="shared" si="113"/>
        <v>9794.0425805744744</v>
      </c>
      <c r="LA8" s="39">
        <f t="shared" si="113"/>
        <v>9794.0425805744744</v>
      </c>
      <c r="LB8" s="39">
        <f t="shared" si="113"/>
        <v>9794.0425805744744</v>
      </c>
      <c r="LC8" s="39">
        <f t="shared" si="113"/>
        <v>9794.0425805744744</v>
      </c>
      <c r="LD8" s="39">
        <f>LC8*1.05</f>
        <v>10283.744709603199</v>
      </c>
      <c r="LE8" s="39">
        <f t="shared" si="113"/>
        <v>10283.744709603199</v>
      </c>
      <c r="LF8" s="39">
        <f t="shared" si="113"/>
        <v>10283.744709603199</v>
      </c>
      <c r="LG8" s="39">
        <f t="shared" si="113"/>
        <v>10283.744709603199</v>
      </c>
      <c r="LH8" s="39">
        <f t="shared" si="113"/>
        <v>10283.744709603199</v>
      </c>
      <c r="LI8" s="39">
        <f t="shared" si="113"/>
        <v>10283.744709603199</v>
      </c>
      <c r="LJ8" s="39">
        <f t="shared" si="113"/>
        <v>10283.744709603199</v>
      </c>
      <c r="LK8" s="39">
        <f t="shared" si="113"/>
        <v>10283.744709603199</v>
      </c>
      <c r="LL8" s="39">
        <f t="shared" si="113"/>
        <v>10283.744709603199</v>
      </c>
      <c r="LM8" s="39">
        <f t="shared" si="113"/>
        <v>10283.744709603199</v>
      </c>
      <c r="LN8" s="39">
        <f t="shared" si="113"/>
        <v>10283.744709603199</v>
      </c>
      <c r="LO8" s="39">
        <f t="shared" si="113"/>
        <v>10283.744709603199</v>
      </c>
      <c r="LP8" s="39">
        <f>LO8*1.05</f>
        <v>10797.931945083359</v>
      </c>
      <c r="LQ8" s="39">
        <f t="shared" si="113"/>
        <v>10797.931945083359</v>
      </c>
      <c r="LR8" s="39">
        <f t="shared" ref="LR8:OC8" si="114">LQ8</f>
        <v>10797.931945083359</v>
      </c>
      <c r="LS8" s="39">
        <f t="shared" si="114"/>
        <v>10797.931945083359</v>
      </c>
      <c r="LT8" s="39">
        <f t="shared" si="114"/>
        <v>10797.931945083359</v>
      </c>
      <c r="LU8" s="39">
        <f t="shared" si="114"/>
        <v>10797.931945083359</v>
      </c>
      <c r="LV8" s="39">
        <f t="shared" si="114"/>
        <v>10797.931945083359</v>
      </c>
      <c r="LW8" s="39">
        <f t="shared" si="114"/>
        <v>10797.931945083359</v>
      </c>
      <c r="LX8" s="39">
        <f t="shared" si="114"/>
        <v>10797.931945083359</v>
      </c>
      <c r="LY8" s="39">
        <f t="shared" si="114"/>
        <v>10797.931945083359</v>
      </c>
      <c r="LZ8" s="39">
        <f t="shared" si="114"/>
        <v>10797.931945083359</v>
      </c>
      <c r="MA8" s="39">
        <f t="shared" si="114"/>
        <v>10797.931945083359</v>
      </c>
      <c r="MB8" s="39">
        <f>MA8*1.05</f>
        <v>11337.828542337527</v>
      </c>
      <c r="MC8" s="39">
        <f t="shared" si="114"/>
        <v>11337.828542337527</v>
      </c>
      <c r="MD8" s="39">
        <f t="shared" si="114"/>
        <v>11337.828542337527</v>
      </c>
      <c r="ME8" s="39">
        <f t="shared" si="114"/>
        <v>11337.828542337527</v>
      </c>
      <c r="MF8" s="39">
        <f t="shared" si="114"/>
        <v>11337.828542337527</v>
      </c>
      <c r="MG8" s="39">
        <f t="shared" si="114"/>
        <v>11337.828542337527</v>
      </c>
      <c r="MH8" s="39">
        <f t="shared" si="114"/>
        <v>11337.828542337527</v>
      </c>
      <c r="MI8" s="39">
        <f t="shared" si="114"/>
        <v>11337.828542337527</v>
      </c>
      <c r="MJ8" s="39">
        <f t="shared" si="114"/>
        <v>11337.828542337527</v>
      </c>
      <c r="MK8" s="39">
        <f t="shared" si="114"/>
        <v>11337.828542337527</v>
      </c>
      <c r="ML8" s="39">
        <f t="shared" si="114"/>
        <v>11337.828542337527</v>
      </c>
      <c r="MM8" s="39">
        <f t="shared" si="114"/>
        <v>11337.828542337527</v>
      </c>
      <c r="MN8" s="39">
        <f>MM8*1.05</f>
        <v>11904.719969454403</v>
      </c>
      <c r="MO8" s="39">
        <f t="shared" si="114"/>
        <v>11904.719969454403</v>
      </c>
      <c r="MP8" s="39">
        <f t="shared" si="114"/>
        <v>11904.719969454403</v>
      </c>
      <c r="MQ8" s="39">
        <f t="shared" si="114"/>
        <v>11904.719969454403</v>
      </c>
      <c r="MR8" s="39">
        <f t="shared" si="114"/>
        <v>11904.719969454403</v>
      </c>
      <c r="MS8" s="39">
        <f t="shared" si="114"/>
        <v>11904.719969454403</v>
      </c>
      <c r="MT8" s="39">
        <f t="shared" si="114"/>
        <v>11904.719969454403</v>
      </c>
      <c r="MU8" s="39">
        <f t="shared" si="114"/>
        <v>11904.719969454403</v>
      </c>
      <c r="MV8" s="39">
        <f t="shared" si="114"/>
        <v>11904.719969454403</v>
      </c>
      <c r="MW8" s="39">
        <f t="shared" si="114"/>
        <v>11904.719969454403</v>
      </c>
      <c r="MX8" s="39">
        <f t="shared" si="114"/>
        <v>11904.719969454403</v>
      </c>
      <c r="MY8" s="39">
        <f t="shared" si="114"/>
        <v>11904.719969454403</v>
      </c>
      <c r="MZ8" s="39">
        <f>MY8*1.05</f>
        <v>12499.955967927124</v>
      </c>
      <c r="NA8" s="39">
        <f t="shared" si="114"/>
        <v>12499.955967927124</v>
      </c>
      <c r="NB8" s="39">
        <f t="shared" si="114"/>
        <v>12499.955967927124</v>
      </c>
      <c r="NC8" s="39">
        <f t="shared" si="114"/>
        <v>12499.955967927124</v>
      </c>
      <c r="ND8" s="39">
        <f t="shared" si="114"/>
        <v>12499.955967927124</v>
      </c>
      <c r="NE8" s="39">
        <f t="shared" si="114"/>
        <v>12499.955967927124</v>
      </c>
      <c r="NF8" s="39">
        <f t="shared" si="114"/>
        <v>12499.955967927124</v>
      </c>
      <c r="NG8" s="39">
        <f t="shared" si="114"/>
        <v>12499.955967927124</v>
      </c>
      <c r="NH8" s="39">
        <f t="shared" si="114"/>
        <v>12499.955967927124</v>
      </c>
      <c r="NI8" s="39">
        <f t="shared" si="114"/>
        <v>12499.955967927124</v>
      </c>
      <c r="NJ8" s="39">
        <f t="shared" si="114"/>
        <v>12499.955967927124</v>
      </c>
      <c r="NK8" s="39">
        <f t="shared" si="114"/>
        <v>12499.955967927124</v>
      </c>
      <c r="NL8" s="39">
        <f>NK8*1.05</f>
        <v>13124.953766323481</v>
      </c>
      <c r="NM8" s="39">
        <f t="shared" si="114"/>
        <v>13124.953766323481</v>
      </c>
      <c r="NN8" s="39">
        <f t="shared" si="114"/>
        <v>13124.953766323481</v>
      </c>
      <c r="NO8" s="39">
        <f t="shared" si="114"/>
        <v>13124.953766323481</v>
      </c>
      <c r="NP8" s="39">
        <f t="shared" si="114"/>
        <v>13124.953766323481</v>
      </c>
      <c r="NQ8" s="39">
        <f t="shared" si="114"/>
        <v>13124.953766323481</v>
      </c>
      <c r="NR8" s="39">
        <f t="shared" si="114"/>
        <v>13124.953766323481</v>
      </c>
      <c r="NS8" s="39">
        <f t="shared" si="114"/>
        <v>13124.953766323481</v>
      </c>
      <c r="NT8" s="39">
        <f t="shared" si="114"/>
        <v>13124.953766323481</v>
      </c>
      <c r="NU8" s="39">
        <f t="shared" si="114"/>
        <v>13124.953766323481</v>
      </c>
      <c r="NV8" s="39">
        <f t="shared" si="114"/>
        <v>13124.953766323481</v>
      </c>
      <c r="NW8" s="39">
        <f t="shared" si="114"/>
        <v>13124.953766323481</v>
      </c>
      <c r="NX8" s="39">
        <f>NW8*1.05</f>
        <v>13781.201454639655</v>
      </c>
      <c r="NY8" s="39">
        <f t="shared" si="114"/>
        <v>13781.201454639655</v>
      </c>
      <c r="NZ8" s="39">
        <f t="shared" si="114"/>
        <v>13781.201454639655</v>
      </c>
      <c r="OA8" s="39">
        <f t="shared" si="114"/>
        <v>13781.201454639655</v>
      </c>
      <c r="OB8" s="39">
        <f t="shared" si="114"/>
        <v>13781.201454639655</v>
      </c>
      <c r="OC8" s="39">
        <f t="shared" si="114"/>
        <v>13781.201454639655</v>
      </c>
      <c r="OD8" s="39">
        <f t="shared" ref="OD8:QO8" si="115">OC8</f>
        <v>13781.201454639655</v>
      </c>
      <c r="OE8" s="39">
        <f t="shared" si="115"/>
        <v>13781.201454639655</v>
      </c>
      <c r="OF8" s="39">
        <f t="shared" si="115"/>
        <v>13781.201454639655</v>
      </c>
      <c r="OG8" s="39">
        <f t="shared" si="115"/>
        <v>13781.201454639655</v>
      </c>
      <c r="OH8" s="39">
        <f t="shared" si="115"/>
        <v>13781.201454639655</v>
      </c>
      <c r="OI8" s="39">
        <f t="shared" si="115"/>
        <v>13781.201454639655</v>
      </c>
      <c r="OJ8" s="39">
        <f>OI8*1.05</f>
        <v>14470.261527371638</v>
      </c>
      <c r="OK8" s="39">
        <f t="shared" si="115"/>
        <v>14470.261527371638</v>
      </c>
      <c r="OL8" s="39">
        <f t="shared" si="115"/>
        <v>14470.261527371638</v>
      </c>
      <c r="OM8" s="39">
        <f t="shared" si="115"/>
        <v>14470.261527371638</v>
      </c>
      <c r="ON8" s="39">
        <f t="shared" si="115"/>
        <v>14470.261527371638</v>
      </c>
      <c r="OO8" s="39">
        <f t="shared" si="115"/>
        <v>14470.261527371638</v>
      </c>
      <c r="OP8" s="39">
        <f t="shared" si="115"/>
        <v>14470.261527371638</v>
      </c>
      <c r="OQ8" s="39">
        <f t="shared" si="115"/>
        <v>14470.261527371638</v>
      </c>
      <c r="OR8" s="39">
        <f t="shared" si="115"/>
        <v>14470.261527371638</v>
      </c>
      <c r="OS8" s="39">
        <f t="shared" si="115"/>
        <v>14470.261527371638</v>
      </c>
      <c r="OT8" s="39">
        <f t="shared" si="115"/>
        <v>14470.261527371638</v>
      </c>
      <c r="OU8" s="39">
        <f t="shared" si="115"/>
        <v>14470.261527371638</v>
      </c>
      <c r="OV8" s="39">
        <f>OU8*1.05</f>
        <v>15193.774603740221</v>
      </c>
      <c r="OW8" s="39">
        <f t="shared" si="115"/>
        <v>15193.774603740221</v>
      </c>
      <c r="OX8" s="39">
        <f t="shared" si="115"/>
        <v>15193.774603740221</v>
      </c>
      <c r="OY8" s="39">
        <f t="shared" si="115"/>
        <v>15193.774603740221</v>
      </c>
      <c r="OZ8" s="39">
        <f t="shared" si="115"/>
        <v>15193.774603740221</v>
      </c>
      <c r="PA8" s="39">
        <f t="shared" si="115"/>
        <v>15193.774603740221</v>
      </c>
      <c r="PB8" s="39">
        <f t="shared" si="115"/>
        <v>15193.774603740221</v>
      </c>
      <c r="PC8" s="39">
        <f t="shared" si="115"/>
        <v>15193.774603740221</v>
      </c>
      <c r="PD8" s="39">
        <f t="shared" si="115"/>
        <v>15193.774603740221</v>
      </c>
      <c r="PE8" s="39">
        <f t="shared" si="115"/>
        <v>15193.774603740221</v>
      </c>
      <c r="PF8" s="39">
        <f t="shared" si="115"/>
        <v>15193.774603740221</v>
      </c>
      <c r="PG8" s="39">
        <f t="shared" si="115"/>
        <v>15193.774603740221</v>
      </c>
      <c r="PH8" s="39">
        <f>PG8*1.05</f>
        <v>15953.463333927233</v>
      </c>
      <c r="PI8" s="39">
        <f t="shared" si="115"/>
        <v>15953.463333927233</v>
      </c>
      <c r="PJ8" s="39">
        <f t="shared" si="115"/>
        <v>15953.463333927233</v>
      </c>
      <c r="PK8" s="39">
        <f t="shared" si="115"/>
        <v>15953.463333927233</v>
      </c>
      <c r="PL8" s="39">
        <f t="shared" si="115"/>
        <v>15953.463333927233</v>
      </c>
      <c r="PM8" s="39">
        <f t="shared" si="115"/>
        <v>15953.463333927233</v>
      </c>
      <c r="PN8" s="39">
        <f t="shared" si="115"/>
        <v>15953.463333927233</v>
      </c>
      <c r="PO8" s="39">
        <f t="shared" si="115"/>
        <v>15953.463333927233</v>
      </c>
      <c r="PP8" s="39">
        <f t="shared" si="115"/>
        <v>15953.463333927233</v>
      </c>
      <c r="PQ8" s="39">
        <f t="shared" si="115"/>
        <v>15953.463333927233</v>
      </c>
      <c r="PR8" s="39">
        <f t="shared" si="115"/>
        <v>15953.463333927233</v>
      </c>
      <c r="PS8" s="39">
        <f>PR8</f>
        <v>15953.463333927233</v>
      </c>
      <c r="PT8" s="39">
        <f>PS8*1.05</f>
        <v>16751.136500623594</v>
      </c>
      <c r="PU8" s="39">
        <f t="shared" si="115"/>
        <v>16751.136500623594</v>
      </c>
      <c r="PV8" s="39">
        <f t="shared" si="115"/>
        <v>16751.136500623594</v>
      </c>
      <c r="PW8" s="39">
        <f t="shared" si="115"/>
        <v>16751.136500623594</v>
      </c>
      <c r="PX8" s="39">
        <f t="shared" si="115"/>
        <v>16751.136500623594</v>
      </c>
      <c r="PY8" s="39">
        <f t="shared" si="115"/>
        <v>16751.136500623594</v>
      </c>
      <c r="PZ8" s="39">
        <f t="shared" si="115"/>
        <v>16751.136500623594</v>
      </c>
      <c r="QA8" s="39">
        <f t="shared" si="115"/>
        <v>16751.136500623594</v>
      </c>
      <c r="QB8" s="39">
        <f t="shared" si="115"/>
        <v>16751.136500623594</v>
      </c>
      <c r="QC8" s="39">
        <f t="shared" si="115"/>
        <v>16751.136500623594</v>
      </c>
      <c r="QD8" s="39">
        <f t="shared" si="115"/>
        <v>16751.136500623594</v>
      </c>
      <c r="QE8" s="39">
        <f t="shared" si="115"/>
        <v>16751.136500623594</v>
      </c>
      <c r="QF8" s="39">
        <f>QE8*1.05</f>
        <v>17588.693325654775</v>
      </c>
      <c r="QG8" s="39">
        <f t="shared" si="115"/>
        <v>17588.693325654775</v>
      </c>
      <c r="QH8" s="39">
        <f t="shared" si="115"/>
        <v>17588.693325654775</v>
      </c>
      <c r="QI8" s="39">
        <f t="shared" si="115"/>
        <v>17588.693325654775</v>
      </c>
      <c r="QJ8" s="39">
        <f t="shared" si="115"/>
        <v>17588.693325654775</v>
      </c>
      <c r="QK8" s="39">
        <f t="shared" si="115"/>
        <v>17588.693325654775</v>
      </c>
      <c r="QL8" s="39">
        <f t="shared" si="115"/>
        <v>17588.693325654775</v>
      </c>
      <c r="QM8" s="39">
        <f t="shared" si="115"/>
        <v>17588.693325654775</v>
      </c>
      <c r="QN8" s="39">
        <f t="shared" si="115"/>
        <v>17588.693325654775</v>
      </c>
      <c r="QO8" s="39">
        <f t="shared" si="115"/>
        <v>17588.693325654775</v>
      </c>
      <c r="QP8" s="39">
        <f t="shared" ref="QP8:TA8" si="116">QO8</f>
        <v>17588.693325654775</v>
      </c>
      <c r="QQ8" s="39">
        <f t="shared" si="116"/>
        <v>17588.693325654775</v>
      </c>
      <c r="QR8" s="39">
        <f>QQ8*1.05</f>
        <v>18468.127991937516</v>
      </c>
      <c r="QS8" s="39">
        <f t="shared" si="116"/>
        <v>18468.127991937516</v>
      </c>
      <c r="QT8" s="39">
        <f t="shared" si="116"/>
        <v>18468.127991937516</v>
      </c>
      <c r="QU8" s="39">
        <f t="shared" si="116"/>
        <v>18468.127991937516</v>
      </c>
      <c r="QV8" s="39">
        <f t="shared" si="116"/>
        <v>18468.127991937516</v>
      </c>
      <c r="QW8" s="39">
        <f t="shared" si="116"/>
        <v>18468.127991937516</v>
      </c>
      <c r="QX8" s="39">
        <f t="shared" si="116"/>
        <v>18468.127991937516</v>
      </c>
      <c r="QY8" s="39">
        <f t="shared" si="116"/>
        <v>18468.127991937516</v>
      </c>
      <c r="QZ8" s="39">
        <f t="shared" si="116"/>
        <v>18468.127991937516</v>
      </c>
      <c r="RA8" s="39">
        <f t="shared" si="116"/>
        <v>18468.127991937516</v>
      </c>
      <c r="RB8" s="39">
        <f t="shared" si="116"/>
        <v>18468.127991937516</v>
      </c>
      <c r="RC8" s="39">
        <f t="shared" si="116"/>
        <v>18468.127991937516</v>
      </c>
      <c r="RD8" s="39">
        <f>RC8*1.05</f>
        <v>19391.534391534391</v>
      </c>
      <c r="RE8" s="39">
        <f t="shared" si="116"/>
        <v>19391.534391534391</v>
      </c>
      <c r="RF8" s="39">
        <f t="shared" si="116"/>
        <v>19391.534391534391</v>
      </c>
      <c r="RG8" s="39">
        <f t="shared" si="116"/>
        <v>19391.534391534391</v>
      </c>
      <c r="RH8" s="39">
        <f t="shared" si="116"/>
        <v>19391.534391534391</v>
      </c>
      <c r="RI8" s="39">
        <f t="shared" si="116"/>
        <v>19391.534391534391</v>
      </c>
      <c r="RJ8" s="39">
        <f t="shared" si="116"/>
        <v>19391.534391534391</v>
      </c>
      <c r="RK8" s="39">
        <f t="shared" si="116"/>
        <v>19391.534391534391</v>
      </c>
      <c r="RL8" s="39">
        <f t="shared" si="116"/>
        <v>19391.534391534391</v>
      </c>
      <c r="RM8" s="39">
        <f t="shared" si="116"/>
        <v>19391.534391534391</v>
      </c>
      <c r="RN8" s="39">
        <f t="shared" si="116"/>
        <v>19391.534391534391</v>
      </c>
      <c r="RO8" s="39">
        <f t="shared" si="116"/>
        <v>19391.534391534391</v>
      </c>
      <c r="RP8" s="39">
        <f>RO8*1.05</f>
        <v>20361.111111111113</v>
      </c>
      <c r="RQ8" s="39">
        <f t="shared" si="116"/>
        <v>20361.111111111113</v>
      </c>
      <c r="RR8" s="39">
        <f t="shared" si="116"/>
        <v>20361.111111111113</v>
      </c>
      <c r="RS8" s="39">
        <f t="shared" si="116"/>
        <v>20361.111111111113</v>
      </c>
      <c r="RT8" s="39">
        <f t="shared" si="116"/>
        <v>20361.111111111113</v>
      </c>
      <c r="RU8" s="39">
        <f t="shared" si="116"/>
        <v>20361.111111111113</v>
      </c>
      <c r="RV8" s="39">
        <f t="shared" si="116"/>
        <v>20361.111111111113</v>
      </c>
      <c r="RW8" s="39">
        <f t="shared" si="116"/>
        <v>20361.111111111113</v>
      </c>
      <c r="RX8" s="39">
        <f t="shared" si="116"/>
        <v>20361.111111111113</v>
      </c>
      <c r="RY8" s="39">
        <f t="shared" si="116"/>
        <v>20361.111111111113</v>
      </c>
      <c r="RZ8" s="39">
        <f t="shared" si="116"/>
        <v>20361.111111111113</v>
      </c>
      <c r="SA8" s="39">
        <f>RZ8</f>
        <v>20361.111111111113</v>
      </c>
      <c r="SB8" s="39">
        <f>SA8*1.05</f>
        <v>21379.166666666668</v>
      </c>
      <c r="SC8" s="39">
        <f t="shared" si="116"/>
        <v>21379.166666666668</v>
      </c>
      <c r="SD8" s="39">
        <f t="shared" si="116"/>
        <v>21379.166666666668</v>
      </c>
      <c r="SE8" s="39">
        <f t="shared" si="116"/>
        <v>21379.166666666668</v>
      </c>
      <c r="SF8" s="39">
        <f t="shared" si="116"/>
        <v>21379.166666666668</v>
      </c>
      <c r="SG8" s="39">
        <f t="shared" si="116"/>
        <v>21379.166666666668</v>
      </c>
      <c r="SH8" s="39">
        <f t="shared" si="116"/>
        <v>21379.166666666668</v>
      </c>
      <c r="SI8" s="39">
        <f t="shared" si="116"/>
        <v>21379.166666666668</v>
      </c>
      <c r="SJ8" s="39">
        <f t="shared" si="116"/>
        <v>21379.166666666668</v>
      </c>
      <c r="SK8" s="39">
        <f t="shared" si="116"/>
        <v>21379.166666666668</v>
      </c>
      <c r="SL8" s="39">
        <f t="shared" si="116"/>
        <v>21379.166666666668</v>
      </c>
      <c r="SM8" s="39">
        <f t="shared" si="116"/>
        <v>21379.166666666668</v>
      </c>
      <c r="SN8" s="39">
        <f>SM8*1.05</f>
        <v>22448.125000000004</v>
      </c>
      <c r="SO8" s="39">
        <f t="shared" si="116"/>
        <v>22448.125000000004</v>
      </c>
      <c r="SP8" s="39">
        <f t="shared" si="116"/>
        <v>22448.125000000004</v>
      </c>
      <c r="SQ8" s="39">
        <f t="shared" si="116"/>
        <v>22448.125000000004</v>
      </c>
      <c r="SR8" s="39">
        <f t="shared" si="116"/>
        <v>22448.125000000004</v>
      </c>
      <c r="SS8" s="39">
        <f t="shared" si="116"/>
        <v>22448.125000000004</v>
      </c>
      <c r="ST8" s="39">
        <f t="shared" si="116"/>
        <v>22448.125000000004</v>
      </c>
      <c r="SU8" s="39">
        <f t="shared" si="116"/>
        <v>22448.125000000004</v>
      </c>
      <c r="SV8" s="39">
        <f t="shared" si="116"/>
        <v>22448.125000000004</v>
      </c>
      <c r="SW8" s="39">
        <f t="shared" si="116"/>
        <v>22448.125000000004</v>
      </c>
      <c r="SX8" s="39">
        <f t="shared" si="116"/>
        <v>22448.125000000004</v>
      </c>
      <c r="SY8" s="39">
        <f t="shared" si="116"/>
        <v>22448.125000000004</v>
      </c>
      <c r="SZ8" s="39">
        <f>SY8*1.05</f>
        <v>23570.531250000004</v>
      </c>
      <c r="TA8" s="39">
        <f t="shared" si="116"/>
        <v>23570.531250000004</v>
      </c>
      <c r="TB8" s="39">
        <f t="shared" ref="TB8:VM8" si="117">TA8</f>
        <v>23570.531250000004</v>
      </c>
      <c r="TC8" s="39">
        <f t="shared" si="117"/>
        <v>23570.531250000004</v>
      </c>
      <c r="TD8" s="39">
        <f t="shared" si="117"/>
        <v>23570.531250000004</v>
      </c>
      <c r="TE8" s="39">
        <f t="shared" si="117"/>
        <v>23570.531250000004</v>
      </c>
      <c r="TF8" s="39">
        <f t="shared" si="117"/>
        <v>23570.531250000004</v>
      </c>
      <c r="TG8" s="39">
        <f t="shared" si="117"/>
        <v>23570.531250000004</v>
      </c>
      <c r="TH8" s="39">
        <f t="shared" si="117"/>
        <v>23570.531250000004</v>
      </c>
      <c r="TI8" s="39">
        <f t="shared" si="117"/>
        <v>23570.531250000004</v>
      </c>
      <c r="TJ8" s="39">
        <f t="shared" si="117"/>
        <v>23570.531250000004</v>
      </c>
      <c r="TK8" s="39">
        <f t="shared" si="117"/>
        <v>23570.531250000004</v>
      </c>
      <c r="TL8" s="39">
        <f>TK8*1.05</f>
        <v>24749.057812500007</v>
      </c>
      <c r="TM8" s="39">
        <f t="shared" si="117"/>
        <v>24749.057812500007</v>
      </c>
      <c r="TN8" s="39">
        <f t="shared" si="117"/>
        <v>24749.057812500007</v>
      </c>
      <c r="TO8" s="39">
        <f t="shared" si="117"/>
        <v>24749.057812500007</v>
      </c>
      <c r="TP8" s="39">
        <f t="shared" si="117"/>
        <v>24749.057812500007</v>
      </c>
      <c r="TQ8" s="39">
        <f t="shared" si="117"/>
        <v>24749.057812500007</v>
      </c>
      <c r="TR8" s="39">
        <f t="shared" si="117"/>
        <v>24749.057812500007</v>
      </c>
      <c r="TS8" s="39">
        <f t="shared" si="117"/>
        <v>24749.057812500007</v>
      </c>
      <c r="TT8" s="39">
        <f t="shared" si="117"/>
        <v>24749.057812500007</v>
      </c>
      <c r="TU8" s="39">
        <f t="shared" si="117"/>
        <v>24749.057812500007</v>
      </c>
      <c r="TV8" s="39">
        <f t="shared" si="117"/>
        <v>24749.057812500007</v>
      </c>
      <c r="TW8" s="39">
        <f t="shared" si="117"/>
        <v>24749.057812500007</v>
      </c>
      <c r="TX8" s="39">
        <f>TW8*1.05</f>
        <v>25986.510703125008</v>
      </c>
      <c r="TY8" s="39">
        <f t="shared" si="117"/>
        <v>25986.510703125008</v>
      </c>
      <c r="TZ8" s="39">
        <f t="shared" si="117"/>
        <v>25986.510703125008</v>
      </c>
      <c r="UA8" s="39">
        <f t="shared" si="117"/>
        <v>25986.510703125008</v>
      </c>
      <c r="UB8" s="39">
        <f t="shared" si="117"/>
        <v>25986.510703125008</v>
      </c>
      <c r="UC8" s="39">
        <f t="shared" si="117"/>
        <v>25986.510703125008</v>
      </c>
      <c r="UD8" s="39">
        <f t="shared" si="117"/>
        <v>25986.510703125008</v>
      </c>
      <c r="UE8" s="39">
        <f t="shared" si="117"/>
        <v>25986.510703125008</v>
      </c>
      <c r="UF8" s="39">
        <f t="shared" si="117"/>
        <v>25986.510703125008</v>
      </c>
      <c r="UG8" s="39">
        <f t="shared" si="117"/>
        <v>25986.510703125008</v>
      </c>
      <c r="UH8" s="39">
        <f t="shared" si="117"/>
        <v>25986.510703125008</v>
      </c>
      <c r="UI8" s="39">
        <f t="shared" si="117"/>
        <v>25986.510703125008</v>
      </c>
      <c r="UJ8" s="39">
        <f>UI8*1.05</f>
        <v>27285.836238281259</v>
      </c>
      <c r="UK8" s="39">
        <f t="shared" si="117"/>
        <v>27285.836238281259</v>
      </c>
      <c r="UL8" s="39">
        <f t="shared" si="117"/>
        <v>27285.836238281259</v>
      </c>
      <c r="UM8" s="39">
        <f t="shared" si="117"/>
        <v>27285.836238281259</v>
      </c>
      <c r="UN8" s="39">
        <f t="shared" si="117"/>
        <v>27285.836238281259</v>
      </c>
      <c r="UO8" s="39">
        <f t="shared" si="117"/>
        <v>27285.836238281259</v>
      </c>
      <c r="UP8" s="39">
        <f t="shared" si="117"/>
        <v>27285.836238281259</v>
      </c>
      <c r="UQ8" s="39">
        <f t="shared" si="117"/>
        <v>27285.836238281259</v>
      </c>
      <c r="UR8" s="39">
        <f t="shared" si="117"/>
        <v>27285.836238281259</v>
      </c>
      <c r="US8" s="39">
        <f t="shared" si="117"/>
        <v>27285.836238281259</v>
      </c>
      <c r="UT8" s="39">
        <f t="shared" si="117"/>
        <v>27285.836238281259</v>
      </c>
      <c r="UU8" s="39">
        <f t="shared" si="117"/>
        <v>27285.836238281259</v>
      </c>
      <c r="UV8" s="39">
        <f>UU8*1.05</f>
        <v>28650.128050195322</v>
      </c>
      <c r="UW8" s="39">
        <f t="shared" si="117"/>
        <v>28650.128050195322</v>
      </c>
      <c r="UX8" s="39">
        <f t="shared" si="117"/>
        <v>28650.128050195322</v>
      </c>
      <c r="UY8" s="39">
        <f t="shared" si="117"/>
        <v>28650.128050195322</v>
      </c>
      <c r="UZ8" s="39">
        <f t="shared" si="117"/>
        <v>28650.128050195322</v>
      </c>
      <c r="VA8" s="39">
        <f t="shared" si="117"/>
        <v>28650.128050195322</v>
      </c>
      <c r="VB8" s="39">
        <f t="shared" si="117"/>
        <v>28650.128050195322</v>
      </c>
      <c r="VC8" s="39">
        <f t="shared" si="117"/>
        <v>28650.128050195322</v>
      </c>
      <c r="VD8" s="39">
        <f t="shared" si="117"/>
        <v>28650.128050195322</v>
      </c>
      <c r="VE8" s="39">
        <f t="shared" si="117"/>
        <v>28650.128050195322</v>
      </c>
      <c r="VF8" s="39">
        <f t="shared" si="117"/>
        <v>28650.128050195322</v>
      </c>
      <c r="VG8" s="39">
        <f t="shared" si="117"/>
        <v>28650.128050195322</v>
      </c>
      <c r="VH8" s="39">
        <f>VG8*1.05</f>
        <v>30082.63445270509</v>
      </c>
      <c r="VI8" s="39">
        <f t="shared" si="117"/>
        <v>30082.63445270509</v>
      </c>
      <c r="VJ8" s="39">
        <f t="shared" si="117"/>
        <v>30082.63445270509</v>
      </c>
      <c r="VK8" s="39">
        <f t="shared" si="117"/>
        <v>30082.63445270509</v>
      </c>
      <c r="VL8" s="39">
        <f t="shared" si="117"/>
        <v>30082.63445270509</v>
      </c>
      <c r="VM8" s="39">
        <f t="shared" si="117"/>
        <v>30082.63445270509</v>
      </c>
      <c r="VN8" s="39">
        <f t="shared" ref="VN8:XY8" si="118">VM8</f>
        <v>30082.63445270509</v>
      </c>
      <c r="VO8" s="39">
        <f t="shared" si="118"/>
        <v>30082.63445270509</v>
      </c>
      <c r="VP8" s="39">
        <f t="shared" si="118"/>
        <v>30082.63445270509</v>
      </c>
      <c r="VQ8" s="39">
        <f t="shared" si="118"/>
        <v>30082.63445270509</v>
      </c>
      <c r="VR8" s="39">
        <f t="shared" si="118"/>
        <v>30082.63445270509</v>
      </c>
      <c r="VS8" s="39">
        <f t="shared" si="118"/>
        <v>30082.63445270509</v>
      </c>
      <c r="VT8" s="39">
        <f>VS8*1.05</f>
        <v>31586.766175340344</v>
      </c>
      <c r="VU8" s="39">
        <f t="shared" si="118"/>
        <v>31586.766175340344</v>
      </c>
      <c r="VV8" s="39">
        <f t="shared" si="118"/>
        <v>31586.766175340344</v>
      </c>
      <c r="VW8" s="39">
        <f t="shared" si="118"/>
        <v>31586.766175340344</v>
      </c>
      <c r="VX8" s="39">
        <f t="shared" si="118"/>
        <v>31586.766175340344</v>
      </c>
      <c r="VY8" s="39">
        <f t="shared" si="118"/>
        <v>31586.766175340344</v>
      </c>
      <c r="VZ8" s="39">
        <f t="shared" si="118"/>
        <v>31586.766175340344</v>
      </c>
      <c r="WA8" s="39">
        <f t="shared" si="118"/>
        <v>31586.766175340344</v>
      </c>
      <c r="WB8" s="39">
        <f t="shared" si="118"/>
        <v>31586.766175340344</v>
      </c>
      <c r="WC8" s="39">
        <f t="shared" si="118"/>
        <v>31586.766175340344</v>
      </c>
      <c r="WD8" s="39">
        <f t="shared" si="118"/>
        <v>31586.766175340344</v>
      </c>
      <c r="WE8" s="39">
        <f t="shared" si="118"/>
        <v>31586.766175340344</v>
      </c>
      <c r="WF8" s="39">
        <f>WE8*1.05</f>
        <v>33166.10448410736</v>
      </c>
      <c r="WG8" s="39">
        <f t="shared" si="118"/>
        <v>33166.10448410736</v>
      </c>
      <c r="WH8" s="39">
        <f t="shared" si="118"/>
        <v>33166.10448410736</v>
      </c>
      <c r="WI8" s="39">
        <f t="shared" si="118"/>
        <v>33166.10448410736</v>
      </c>
      <c r="WJ8" s="39">
        <f t="shared" si="118"/>
        <v>33166.10448410736</v>
      </c>
      <c r="WK8" s="39">
        <f t="shared" si="118"/>
        <v>33166.10448410736</v>
      </c>
      <c r="WL8" s="39">
        <f t="shared" si="118"/>
        <v>33166.10448410736</v>
      </c>
      <c r="WM8" s="39">
        <f t="shared" si="118"/>
        <v>33166.10448410736</v>
      </c>
      <c r="WN8" s="39">
        <f t="shared" si="118"/>
        <v>33166.10448410736</v>
      </c>
      <c r="WO8" s="39">
        <f t="shared" si="118"/>
        <v>33166.10448410736</v>
      </c>
      <c r="WP8" s="39">
        <f t="shared" si="118"/>
        <v>33166.10448410736</v>
      </c>
      <c r="WQ8" s="39">
        <f t="shared" si="118"/>
        <v>33166.10448410736</v>
      </c>
      <c r="WR8" s="39">
        <f>WQ8*1.05</f>
        <v>34824.409708312727</v>
      </c>
      <c r="WS8" s="39">
        <f t="shared" si="118"/>
        <v>34824.409708312727</v>
      </c>
      <c r="WT8" s="39">
        <f t="shared" si="118"/>
        <v>34824.409708312727</v>
      </c>
      <c r="WU8" s="39">
        <f t="shared" si="118"/>
        <v>34824.409708312727</v>
      </c>
      <c r="WV8" s="39">
        <f t="shared" si="118"/>
        <v>34824.409708312727</v>
      </c>
      <c r="WW8" s="39">
        <f t="shared" si="118"/>
        <v>34824.409708312727</v>
      </c>
      <c r="WX8" s="39">
        <f t="shared" si="118"/>
        <v>34824.409708312727</v>
      </c>
      <c r="WY8" s="39">
        <f t="shared" si="118"/>
        <v>34824.409708312727</v>
      </c>
      <c r="WZ8" s="39">
        <f t="shared" si="118"/>
        <v>34824.409708312727</v>
      </c>
      <c r="XA8" s="39">
        <f t="shared" si="118"/>
        <v>34824.409708312727</v>
      </c>
      <c r="XB8" s="39">
        <f t="shared" si="118"/>
        <v>34824.409708312727</v>
      </c>
      <c r="XC8" s="39">
        <f t="shared" si="118"/>
        <v>34824.409708312727</v>
      </c>
      <c r="XD8" s="39">
        <f>XC8*1.05</f>
        <v>36565.630193728364</v>
      </c>
      <c r="XE8" s="39">
        <f>XD8</f>
        <v>36565.630193728364</v>
      </c>
      <c r="XF8" s="39">
        <f t="shared" ref="XF8:XO8" si="119">XE8</f>
        <v>36565.630193728364</v>
      </c>
      <c r="XG8" s="39">
        <f t="shared" si="119"/>
        <v>36565.630193728364</v>
      </c>
      <c r="XH8" s="39">
        <f t="shared" si="119"/>
        <v>36565.630193728364</v>
      </c>
      <c r="XI8" s="39">
        <f t="shared" si="119"/>
        <v>36565.630193728364</v>
      </c>
      <c r="XJ8" s="39">
        <f t="shared" si="119"/>
        <v>36565.630193728364</v>
      </c>
      <c r="XK8" s="39">
        <f t="shared" si="119"/>
        <v>36565.630193728364</v>
      </c>
      <c r="XL8" s="39">
        <f t="shared" si="119"/>
        <v>36565.630193728364</v>
      </c>
      <c r="XM8" s="39">
        <f t="shared" si="119"/>
        <v>36565.630193728364</v>
      </c>
      <c r="XN8" s="39">
        <f t="shared" si="119"/>
        <v>36565.630193728364</v>
      </c>
      <c r="XO8" s="39">
        <f t="shared" si="119"/>
        <v>36565.630193728364</v>
      </c>
      <c r="XP8" s="39">
        <f>XO8*1.05</f>
        <v>38393.911703414786</v>
      </c>
      <c r="XQ8" s="39">
        <f t="shared" si="118"/>
        <v>38393.911703414786</v>
      </c>
      <c r="XR8" s="39">
        <f t="shared" si="118"/>
        <v>38393.911703414786</v>
      </c>
      <c r="XS8" s="39">
        <f t="shared" si="118"/>
        <v>38393.911703414786</v>
      </c>
      <c r="XT8" s="39">
        <f t="shared" si="118"/>
        <v>38393.911703414786</v>
      </c>
      <c r="XU8" s="39">
        <f t="shared" si="118"/>
        <v>38393.911703414786</v>
      </c>
      <c r="XV8" s="39">
        <f t="shared" si="118"/>
        <v>38393.911703414786</v>
      </c>
      <c r="XW8" s="39">
        <f t="shared" si="118"/>
        <v>38393.911703414786</v>
      </c>
      <c r="XX8" s="39">
        <f t="shared" si="118"/>
        <v>38393.911703414786</v>
      </c>
      <c r="XY8" s="39">
        <f t="shared" si="118"/>
        <v>38393.911703414786</v>
      </c>
      <c r="XZ8" s="39">
        <f t="shared" ref="XZ8:ZW8" si="120">XY8</f>
        <v>38393.911703414786</v>
      </c>
      <c r="YA8" s="39">
        <f t="shared" si="120"/>
        <v>38393.911703414786</v>
      </c>
      <c r="YB8" s="39">
        <f>YA8*1.05</f>
        <v>40313.607288585525</v>
      </c>
      <c r="YC8" s="39">
        <f t="shared" si="120"/>
        <v>40313.607288585525</v>
      </c>
      <c r="YD8" s="39">
        <f t="shared" si="120"/>
        <v>40313.607288585525</v>
      </c>
      <c r="YE8" s="39">
        <f t="shared" si="120"/>
        <v>40313.607288585525</v>
      </c>
      <c r="YF8" s="39">
        <f t="shared" si="120"/>
        <v>40313.607288585525</v>
      </c>
      <c r="YG8" s="39">
        <f t="shared" si="120"/>
        <v>40313.607288585525</v>
      </c>
      <c r="YH8" s="39">
        <f t="shared" si="120"/>
        <v>40313.607288585525</v>
      </c>
      <c r="YI8" s="39">
        <f t="shared" si="120"/>
        <v>40313.607288585525</v>
      </c>
      <c r="YJ8" s="39">
        <f t="shared" si="120"/>
        <v>40313.607288585525</v>
      </c>
      <c r="YK8" s="39">
        <f t="shared" si="120"/>
        <v>40313.607288585525</v>
      </c>
      <c r="YL8" s="39">
        <f t="shared" si="120"/>
        <v>40313.607288585525</v>
      </c>
      <c r="YM8" s="39">
        <f t="shared" si="120"/>
        <v>40313.607288585525</v>
      </c>
      <c r="YN8" s="39">
        <f>YM8*1.05</f>
        <v>42329.287653014806</v>
      </c>
      <c r="YO8" s="39">
        <f t="shared" si="120"/>
        <v>42329.287653014806</v>
      </c>
      <c r="YP8" s="39">
        <f t="shared" si="120"/>
        <v>42329.287653014806</v>
      </c>
      <c r="YQ8" s="39">
        <f t="shared" si="120"/>
        <v>42329.287653014806</v>
      </c>
      <c r="YR8" s="39">
        <f t="shared" si="120"/>
        <v>42329.287653014806</v>
      </c>
      <c r="YS8" s="39">
        <f t="shared" si="120"/>
        <v>42329.287653014806</v>
      </c>
      <c r="YT8" s="39">
        <f t="shared" si="120"/>
        <v>42329.287653014806</v>
      </c>
      <c r="YU8" s="39">
        <f t="shared" si="120"/>
        <v>42329.287653014806</v>
      </c>
      <c r="YV8" s="39">
        <f t="shared" si="120"/>
        <v>42329.287653014806</v>
      </c>
      <c r="YW8" s="39">
        <f t="shared" si="120"/>
        <v>42329.287653014806</v>
      </c>
      <c r="YX8" s="39">
        <f t="shared" si="120"/>
        <v>42329.287653014806</v>
      </c>
      <c r="YY8" s="39">
        <f t="shared" si="120"/>
        <v>42329.287653014806</v>
      </c>
      <c r="YZ8" s="39">
        <f>YY8*1.05</f>
        <v>44445.752035665551</v>
      </c>
      <c r="ZA8" s="39">
        <f t="shared" si="120"/>
        <v>44445.752035665551</v>
      </c>
      <c r="ZB8" s="39">
        <f t="shared" si="120"/>
        <v>44445.752035665551</v>
      </c>
      <c r="ZC8" s="39">
        <f t="shared" si="120"/>
        <v>44445.752035665551</v>
      </c>
      <c r="ZD8" s="39">
        <f t="shared" si="120"/>
        <v>44445.752035665551</v>
      </c>
      <c r="ZE8" s="39">
        <f t="shared" si="120"/>
        <v>44445.752035665551</v>
      </c>
      <c r="ZF8" s="39">
        <f t="shared" si="120"/>
        <v>44445.752035665551</v>
      </c>
      <c r="ZG8" s="39">
        <f t="shared" si="120"/>
        <v>44445.752035665551</v>
      </c>
      <c r="ZH8" s="39">
        <f t="shared" si="120"/>
        <v>44445.752035665551</v>
      </c>
      <c r="ZI8" s="39">
        <f t="shared" si="120"/>
        <v>44445.752035665551</v>
      </c>
      <c r="ZJ8" s="39">
        <f t="shared" si="120"/>
        <v>44445.752035665551</v>
      </c>
      <c r="ZK8" s="39">
        <f t="shared" si="120"/>
        <v>44445.752035665551</v>
      </c>
      <c r="ZL8" s="39">
        <f>ZK8*1.07</f>
        <v>47556.954678162139</v>
      </c>
      <c r="ZM8" s="39">
        <f t="shared" si="120"/>
        <v>47556.954678162139</v>
      </c>
      <c r="ZN8" s="39">
        <f t="shared" si="120"/>
        <v>47556.954678162139</v>
      </c>
      <c r="ZO8" s="39">
        <f t="shared" si="120"/>
        <v>47556.954678162139</v>
      </c>
      <c r="ZP8" s="39">
        <f t="shared" si="120"/>
        <v>47556.954678162139</v>
      </c>
      <c r="ZQ8" s="39">
        <f t="shared" si="120"/>
        <v>47556.954678162139</v>
      </c>
      <c r="ZR8" s="39">
        <f t="shared" si="120"/>
        <v>47556.954678162139</v>
      </c>
      <c r="ZS8" s="39">
        <f t="shared" si="120"/>
        <v>47556.954678162139</v>
      </c>
      <c r="ZT8" s="39">
        <f t="shared" si="120"/>
        <v>47556.954678162139</v>
      </c>
      <c r="ZU8" s="39">
        <f t="shared" si="120"/>
        <v>47556.954678162139</v>
      </c>
      <c r="ZV8" s="39">
        <f t="shared" si="120"/>
        <v>47556.954678162139</v>
      </c>
      <c r="ZW8" s="39">
        <f t="shared" si="120"/>
        <v>47556.954678162139</v>
      </c>
      <c r="ZX8" s="39">
        <f t="shared" si="79"/>
        <v>10885473.19797118</v>
      </c>
      <c r="ZY8" s="39"/>
      <c r="ZZ8" s="39"/>
      <c r="AAA8" s="39"/>
      <c r="ADH8" s="103"/>
      <c r="ADI8" s="103"/>
      <c r="ADJ8" s="103"/>
      <c r="ADK8" s="103"/>
      <c r="ADL8" s="103"/>
      <c r="ADM8" s="103"/>
      <c r="ADN8" s="103"/>
      <c r="ADO8" s="103"/>
      <c r="ADP8" s="103"/>
      <c r="ADQ8" s="103"/>
      <c r="ADR8" s="103"/>
    </row>
    <row r="9" spans="3:798" x14ac:dyDescent="0.3">
      <c r="D9" s="39">
        <f t="shared" ref="D9:BK9" si="121">D8*1.2</f>
        <v>3470.649504203448</v>
      </c>
      <c r="E9" s="39">
        <f t="shared" si="121"/>
        <v>3470.6495042034503</v>
      </c>
      <c r="F9" s="39">
        <f t="shared" si="121"/>
        <v>3470.6495042034503</v>
      </c>
      <c r="G9" s="39">
        <f t="shared" si="121"/>
        <v>3470.6495042034503</v>
      </c>
      <c r="H9" s="39">
        <f t="shared" si="121"/>
        <v>3470.6495042034503</v>
      </c>
      <c r="I9" s="39">
        <f t="shared" si="121"/>
        <v>3470.6495042034503</v>
      </c>
      <c r="J9" s="39">
        <f t="shared" si="121"/>
        <v>3470.6495042034503</v>
      </c>
      <c r="K9" s="39">
        <f t="shared" si="121"/>
        <v>3470.6495042034503</v>
      </c>
      <c r="L9" s="39">
        <f t="shared" si="121"/>
        <v>3470.6495042034503</v>
      </c>
      <c r="M9" s="39">
        <f t="shared" si="121"/>
        <v>3470.6495042034503</v>
      </c>
      <c r="N9" s="39">
        <f t="shared" si="121"/>
        <v>3470.6495042034503</v>
      </c>
      <c r="O9" s="39">
        <f t="shared" si="121"/>
        <v>3470.6495042034503</v>
      </c>
      <c r="P9" s="39">
        <f t="shared" si="121"/>
        <v>3644.1819794136231</v>
      </c>
      <c r="Q9" s="39">
        <f t="shared" si="121"/>
        <v>3644.1819794136231</v>
      </c>
      <c r="R9" s="39">
        <f t="shared" si="121"/>
        <v>3644.1819794136231</v>
      </c>
      <c r="S9" s="39">
        <f t="shared" si="121"/>
        <v>3644.1819794136231</v>
      </c>
      <c r="T9" s="39">
        <f t="shared" si="121"/>
        <v>3644.1819794136231</v>
      </c>
      <c r="U9" s="39">
        <f t="shared" si="121"/>
        <v>3644.1819794136231</v>
      </c>
      <c r="V9" s="39">
        <f t="shared" si="121"/>
        <v>3644.1819794136231</v>
      </c>
      <c r="W9" s="39">
        <f t="shared" si="121"/>
        <v>3644.1819794136231</v>
      </c>
      <c r="X9" s="39">
        <f t="shared" si="121"/>
        <v>3644.1819794136231</v>
      </c>
      <c r="Y9" s="39">
        <f t="shared" si="121"/>
        <v>3644.1819794136231</v>
      </c>
      <c r="Z9" s="39">
        <f t="shared" si="121"/>
        <v>3644.1819794136231</v>
      </c>
      <c r="AA9" s="39">
        <f t="shared" si="121"/>
        <v>3644.1819794136231</v>
      </c>
      <c r="AB9" s="39">
        <f t="shared" si="121"/>
        <v>3826.3910783843044</v>
      </c>
      <c r="AC9" s="39">
        <f t="shared" si="121"/>
        <v>3826.3910783843044</v>
      </c>
      <c r="AD9" s="39">
        <f t="shared" si="121"/>
        <v>3826.3910783843044</v>
      </c>
      <c r="AE9" s="39">
        <f t="shared" si="121"/>
        <v>3826.3910783843044</v>
      </c>
      <c r="AF9" s="39">
        <f t="shared" si="121"/>
        <v>3826.3910783843044</v>
      </c>
      <c r="AG9" s="39">
        <f t="shared" si="121"/>
        <v>3826.3910783843044</v>
      </c>
      <c r="AH9" s="39">
        <f t="shared" si="121"/>
        <v>3826.3910783843044</v>
      </c>
      <c r="AI9" s="39">
        <f t="shared" si="121"/>
        <v>3826.3910783843044</v>
      </c>
      <c r="AJ9" s="39">
        <f t="shared" si="121"/>
        <v>3826.3910783843044</v>
      </c>
      <c r="AK9" s="39">
        <f t="shared" si="121"/>
        <v>3826.3910783843044</v>
      </c>
      <c r="AL9" s="39">
        <f t="shared" si="121"/>
        <v>3826.3910783843044</v>
      </c>
      <c r="AM9" s="39">
        <f t="shared" si="121"/>
        <v>3826.3910783843044</v>
      </c>
      <c r="AN9" s="39">
        <f t="shared" si="121"/>
        <v>4017.7106323035196</v>
      </c>
      <c r="AO9" s="39">
        <f t="shared" si="121"/>
        <v>4017.7106323035196</v>
      </c>
      <c r="AP9" s="39">
        <f t="shared" si="121"/>
        <v>4017.7106323035196</v>
      </c>
      <c r="AQ9" s="39">
        <f t="shared" si="121"/>
        <v>4017.7106323035196</v>
      </c>
      <c r="AR9" s="39">
        <f t="shared" si="121"/>
        <v>4017.7106323035196</v>
      </c>
      <c r="AS9" s="39">
        <f t="shared" si="121"/>
        <v>4017.7106323035196</v>
      </c>
      <c r="AT9" s="39">
        <f t="shared" si="121"/>
        <v>4017.7106323035196</v>
      </c>
      <c r="AU9" s="39">
        <f t="shared" si="121"/>
        <v>4017.7106323035196</v>
      </c>
      <c r="AV9" s="39">
        <f t="shared" si="121"/>
        <v>4017.7106323035196</v>
      </c>
      <c r="AW9" s="39">
        <f t="shared" si="121"/>
        <v>4017.7106323035196</v>
      </c>
      <c r="AX9" s="39">
        <f t="shared" si="121"/>
        <v>4017.7106323035196</v>
      </c>
      <c r="AY9" s="39">
        <f t="shared" si="121"/>
        <v>4017.7106323035196</v>
      </c>
      <c r="AZ9" s="39">
        <f t="shared" si="121"/>
        <v>4218.5961639186962</v>
      </c>
      <c r="BA9" s="39">
        <f t="shared" si="121"/>
        <v>4218.5961639186962</v>
      </c>
      <c r="BB9" s="39">
        <f t="shared" si="121"/>
        <v>4218.5961639186962</v>
      </c>
      <c r="BC9" s="39">
        <f t="shared" si="121"/>
        <v>4218.5961639186962</v>
      </c>
      <c r="BD9" s="39">
        <f t="shared" si="121"/>
        <v>4218.5961639186962</v>
      </c>
      <c r="BE9" s="39">
        <f t="shared" si="121"/>
        <v>4218.5961639186962</v>
      </c>
      <c r="BF9" s="39">
        <f t="shared" si="121"/>
        <v>4218.5961639186962</v>
      </c>
      <c r="BG9" s="39">
        <f t="shared" si="121"/>
        <v>4218.5961639186962</v>
      </c>
      <c r="BH9" s="39">
        <f t="shared" si="121"/>
        <v>4218.5961639186962</v>
      </c>
      <c r="BI9" s="39">
        <f t="shared" si="121"/>
        <v>4218.5961639186962</v>
      </c>
      <c r="BJ9" s="39">
        <f t="shared" si="121"/>
        <v>4218.5961639186962</v>
      </c>
      <c r="BK9" s="39">
        <f t="shared" si="121"/>
        <v>4218.5961639186962</v>
      </c>
      <c r="BL9" s="39">
        <f>BL8*1.2</f>
        <v>4429.5259721146313</v>
      </c>
      <c r="BM9" s="39">
        <f t="shared" ref="BM9:DX9" si="122">BM8*1.2</f>
        <v>4429.5259721146313</v>
      </c>
      <c r="BN9" s="39">
        <f t="shared" si="122"/>
        <v>4429.5259721146313</v>
      </c>
      <c r="BO9" s="39">
        <f t="shared" si="122"/>
        <v>4429.5259721146313</v>
      </c>
      <c r="BP9" s="39">
        <f t="shared" si="122"/>
        <v>4429.5259721146313</v>
      </c>
      <c r="BQ9" s="39">
        <f t="shared" si="122"/>
        <v>4429.5259721146313</v>
      </c>
      <c r="BR9" s="39">
        <f t="shared" si="122"/>
        <v>4429.5259721146313</v>
      </c>
      <c r="BS9" s="39">
        <f t="shared" si="122"/>
        <v>4429.5259721146313</v>
      </c>
      <c r="BT9" s="39">
        <f t="shared" si="122"/>
        <v>4429.5259721146313</v>
      </c>
      <c r="BU9" s="39">
        <f t="shared" si="122"/>
        <v>4429.5259721146313</v>
      </c>
      <c r="BV9" s="39">
        <f t="shared" si="122"/>
        <v>4429.5259721146313</v>
      </c>
      <c r="BW9" s="39">
        <f t="shared" si="122"/>
        <v>4429.5259721146313</v>
      </c>
      <c r="BX9" s="39">
        <f t="shared" si="122"/>
        <v>4651.0022707203634</v>
      </c>
      <c r="BY9" s="39">
        <f t="shared" si="122"/>
        <v>4651.0022707203634</v>
      </c>
      <c r="BZ9" s="39">
        <f t="shared" si="122"/>
        <v>4651.0022707203634</v>
      </c>
      <c r="CA9" s="39">
        <f t="shared" si="122"/>
        <v>4651.0022707203634</v>
      </c>
      <c r="CB9" s="39">
        <f t="shared" si="122"/>
        <v>4651.0022707203634</v>
      </c>
      <c r="CC9" s="39">
        <f t="shared" si="122"/>
        <v>4651.0022707203634</v>
      </c>
      <c r="CD9" s="39">
        <f t="shared" si="122"/>
        <v>4651.0022707203634</v>
      </c>
      <c r="CE9" s="39">
        <f t="shared" si="122"/>
        <v>4651.0022707203634</v>
      </c>
      <c r="CF9" s="39">
        <f t="shared" si="122"/>
        <v>4651.0022707203634</v>
      </c>
      <c r="CG9" s="39">
        <f t="shared" si="122"/>
        <v>4651.0022707203634</v>
      </c>
      <c r="CH9" s="39">
        <f t="shared" si="122"/>
        <v>4651.0022707203634</v>
      </c>
      <c r="CI9" s="39">
        <f t="shared" si="122"/>
        <v>4651.0022707203634</v>
      </c>
      <c r="CJ9" s="39">
        <f t="shared" si="122"/>
        <v>4883.5523842563816</v>
      </c>
      <c r="CK9" s="39">
        <f t="shared" si="122"/>
        <v>4883.5523842563816</v>
      </c>
      <c r="CL9" s="39">
        <f t="shared" si="122"/>
        <v>4883.5523842563816</v>
      </c>
      <c r="CM9" s="39">
        <f t="shared" si="122"/>
        <v>4883.5523842563816</v>
      </c>
      <c r="CN9" s="39">
        <f t="shared" si="122"/>
        <v>4883.5523842563816</v>
      </c>
      <c r="CO9" s="39">
        <f t="shared" si="122"/>
        <v>4883.5523842563816</v>
      </c>
      <c r="CP9" s="39">
        <f t="shared" si="122"/>
        <v>4883.5523842563816</v>
      </c>
      <c r="CQ9" s="39">
        <f t="shared" si="122"/>
        <v>4883.5523842563816</v>
      </c>
      <c r="CR9" s="39">
        <f t="shared" si="122"/>
        <v>4883.5523842563816</v>
      </c>
      <c r="CS9" s="39">
        <f t="shared" si="122"/>
        <v>4883.5523842563816</v>
      </c>
      <c r="CT9" s="39">
        <f t="shared" si="122"/>
        <v>4883.5523842563816</v>
      </c>
      <c r="CU9" s="39">
        <f t="shared" si="122"/>
        <v>4883.5523842563816</v>
      </c>
      <c r="CV9" s="39">
        <f t="shared" si="122"/>
        <v>5127.7300034692007</v>
      </c>
      <c r="CW9" s="39">
        <f t="shared" si="122"/>
        <v>5127.7300034692007</v>
      </c>
      <c r="CX9" s="39">
        <f t="shared" si="122"/>
        <v>5127.7300034692007</v>
      </c>
      <c r="CY9" s="39">
        <f t="shared" si="122"/>
        <v>5127.7300034692007</v>
      </c>
      <c r="CZ9" s="39">
        <f t="shared" si="122"/>
        <v>5127.7300034692007</v>
      </c>
      <c r="DA9" s="39">
        <f t="shared" si="122"/>
        <v>5127.7300034692007</v>
      </c>
      <c r="DB9" s="39">
        <f t="shared" si="122"/>
        <v>5127.7300034692007</v>
      </c>
      <c r="DC9" s="39">
        <f t="shared" si="122"/>
        <v>5127.7300034692007</v>
      </c>
      <c r="DD9" s="39">
        <f t="shared" si="122"/>
        <v>5127.7300034692007</v>
      </c>
      <c r="DE9" s="39">
        <f t="shared" si="122"/>
        <v>5127.7300034692007</v>
      </c>
      <c r="DF9" s="39">
        <f t="shared" si="122"/>
        <v>5127.7300034692007</v>
      </c>
      <c r="DG9" s="39">
        <f t="shared" si="122"/>
        <v>5127.7300034692007</v>
      </c>
      <c r="DH9" s="39">
        <f t="shared" si="122"/>
        <v>5384.1165036426619</v>
      </c>
      <c r="DI9" s="39">
        <f t="shared" si="122"/>
        <v>5384.1165036426619</v>
      </c>
      <c r="DJ9" s="39">
        <f t="shared" si="122"/>
        <v>5384.1165036426619</v>
      </c>
      <c r="DK9" s="39">
        <f t="shared" si="122"/>
        <v>5384.1165036426619</v>
      </c>
      <c r="DL9" s="39">
        <f t="shared" si="122"/>
        <v>5384.1165036426619</v>
      </c>
      <c r="DM9" s="39">
        <f t="shared" si="122"/>
        <v>5384.1165036426619</v>
      </c>
      <c r="DN9" s="39">
        <f t="shared" si="122"/>
        <v>5384.1165036426619</v>
      </c>
      <c r="DO9" s="39">
        <f t="shared" si="122"/>
        <v>5384.1165036426619</v>
      </c>
      <c r="DP9" s="39">
        <f t="shared" si="122"/>
        <v>5384.1165036426619</v>
      </c>
      <c r="DQ9" s="39">
        <f t="shared" si="122"/>
        <v>5384.1165036426619</v>
      </c>
      <c r="DR9" s="39">
        <f t="shared" si="122"/>
        <v>5384.1165036426619</v>
      </c>
      <c r="DS9" s="39">
        <f t="shared" si="122"/>
        <v>5384.1165036426619</v>
      </c>
      <c r="DT9" s="39">
        <f t="shared" si="122"/>
        <v>5653.3223288247946</v>
      </c>
      <c r="DU9" s="39">
        <f t="shared" si="122"/>
        <v>5653.3223288247946</v>
      </c>
      <c r="DV9" s="39">
        <f t="shared" si="122"/>
        <v>5653.3223288247946</v>
      </c>
      <c r="DW9" s="39">
        <f t="shared" si="122"/>
        <v>5653.3223288247946</v>
      </c>
      <c r="DX9" s="39">
        <f t="shared" si="122"/>
        <v>5653.3223288247946</v>
      </c>
      <c r="DY9" s="39">
        <f t="shared" ref="DY9:GJ9" si="123">DY8*1.2</f>
        <v>5653.3223288247946</v>
      </c>
      <c r="DZ9" s="39">
        <f t="shared" si="123"/>
        <v>5653.3223288247946</v>
      </c>
      <c r="EA9" s="39">
        <f t="shared" si="123"/>
        <v>5653.3223288247946</v>
      </c>
      <c r="EB9" s="39">
        <f t="shared" si="123"/>
        <v>5653.3223288247946</v>
      </c>
      <c r="EC9" s="39">
        <f t="shared" si="123"/>
        <v>5653.3223288247946</v>
      </c>
      <c r="ED9" s="39">
        <f t="shared" si="123"/>
        <v>5653.3223288247946</v>
      </c>
      <c r="EE9" s="39">
        <f t="shared" si="123"/>
        <v>5653.3223288247946</v>
      </c>
      <c r="EF9" s="39">
        <f t="shared" si="123"/>
        <v>5935.9884452660344</v>
      </c>
      <c r="EG9" s="39">
        <f t="shared" si="123"/>
        <v>5935.9884452660344</v>
      </c>
      <c r="EH9" s="39">
        <f t="shared" si="123"/>
        <v>5935.9884452660344</v>
      </c>
      <c r="EI9" s="39">
        <f t="shared" si="123"/>
        <v>5935.9884452660344</v>
      </c>
      <c r="EJ9" s="39">
        <f t="shared" si="123"/>
        <v>5935.9884452660344</v>
      </c>
      <c r="EK9" s="39">
        <f t="shared" si="123"/>
        <v>5935.9884452660344</v>
      </c>
      <c r="EL9" s="39">
        <f t="shared" si="123"/>
        <v>5935.9884452660344</v>
      </c>
      <c r="EM9" s="39">
        <f t="shared" si="123"/>
        <v>5935.9884452660344</v>
      </c>
      <c r="EN9" s="39">
        <f t="shared" si="123"/>
        <v>5935.9884452660344</v>
      </c>
      <c r="EO9" s="39">
        <f t="shared" si="123"/>
        <v>5935.9884452660344</v>
      </c>
      <c r="EP9" s="39">
        <f t="shared" si="123"/>
        <v>5935.9884452660344</v>
      </c>
      <c r="EQ9" s="39">
        <f t="shared" si="123"/>
        <v>5935.9884452660344</v>
      </c>
      <c r="ER9" s="39">
        <f t="shared" si="123"/>
        <v>6232.7878675293368</v>
      </c>
      <c r="ES9" s="39">
        <f t="shared" si="123"/>
        <v>6232.7878675293368</v>
      </c>
      <c r="ET9" s="39">
        <f t="shared" si="123"/>
        <v>6232.7878675293368</v>
      </c>
      <c r="EU9" s="39">
        <f t="shared" si="123"/>
        <v>6232.7878675293368</v>
      </c>
      <c r="EV9" s="39">
        <f t="shared" si="123"/>
        <v>6232.7878675293368</v>
      </c>
      <c r="EW9" s="39">
        <f t="shared" si="123"/>
        <v>6232.7878675293368</v>
      </c>
      <c r="EX9" s="39">
        <f t="shared" si="123"/>
        <v>6232.7878675293368</v>
      </c>
      <c r="EY9" s="39">
        <f t="shared" si="123"/>
        <v>6232.7878675293368</v>
      </c>
      <c r="EZ9" s="39">
        <f t="shared" si="123"/>
        <v>6232.7878675293368</v>
      </c>
      <c r="FA9" s="39">
        <f t="shared" si="123"/>
        <v>6232.7878675293368</v>
      </c>
      <c r="FB9" s="39">
        <f t="shared" si="123"/>
        <v>6232.7878675293368</v>
      </c>
      <c r="FC9" s="39">
        <f t="shared" si="123"/>
        <v>6232.7878675293368</v>
      </c>
      <c r="FD9" s="39">
        <f t="shared" si="123"/>
        <v>6544.4272609058044</v>
      </c>
      <c r="FE9" s="39">
        <f t="shared" si="123"/>
        <v>6544.4272609058044</v>
      </c>
      <c r="FF9" s="39">
        <f t="shared" si="123"/>
        <v>6544.4272609058044</v>
      </c>
      <c r="FG9" s="39">
        <f t="shared" si="123"/>
        <v>6544.4272609058044</v>
      </c>
      <c r="FH9" s="39">
        <f t="shared" si="123"/>
        <v>6544.4272609058044</v>
      </c>
      <c r="FI9" s="39">
        <f t="shared" si="123"/>
        <v>6544.4272609058044</v>
      </c>
      <c r="FJ9" s="39">
        <f t="shared" si="123"/>
        <v>6544.4272609058044</v>
      </c>
      <c r="FK9" s="39">
        <f t="shared" si="123"/>
        <v>6544.4272609058044</v>
      </c>
      <c r="FL9" s="39">
        <f t="shared" si="123"/>
        <v>6544.4272609058044</v>
      </c>
      <c r="FM9" s="39">
        <f t="shared" si="123"/>
        <v>6544.4272609058044</v>
      </c>
      <c r="FN9" s="39">
        <f t="shared" si="123"/>
        <v>6544.4272609058044</v>
      </c>
      <c r="FO9" s="39">
        <f t="shared" si="123"/>
        <v>6544.4272609058044</v>
      </c>
      <c r="FP9" s="39">
        <f t="shared" si="123"/>
        <v>6871.648623951095</v>
      </c>
      <c r="FQ9" s="39">
        <f t="shared" si="123"/>
        <v>6871.648623951095</v>
      </c>
      <c r="FR9" s="39">
        <f t="shared" si="123"/>
        <v>6871.648623951095</v>
      </c>
      <c r="FS9" s="39">
        <f t="shared" si="123"/>
        <v>6871.648623951095</v>
      </c>
      <c r="FT9" s="39">
        <f t="shared" si="123"/>
        <v>6871.648623951095</v>
      </c>
      <c r="FU9" s="39">
        <f t="shared" si="123"/>
        <v>6871.648623951095</v>
      </c>
      <c r="FV9" s="39">
        <f t="shared" si="123"/>
        <v>6871.648623951095</v>
      </c>
      <c r="FW9" s="39">
        <f t="shared" si="123"/>
        <v>6871.648623951095</v>
      </c>
      <c r="FX9" s="39">
        <f t="shared" si="123"/>
        <v>6871.648623951095</v>
      </c>
      <c r="FY9" s="39">
        <f t="shared" si="123"/>
        <v>6871.648623951095</v>
      </c>
      <c r="FZ9" s="39">
        <f t="shared" si="123"/>
        <v>6871.648623951095</v>
      </c>
      <c r="GA9" s="39">
        <f t="shared" si="123"/>
        <v>6871.648623951095</v>
      </c>
      <c r="GB9" s="39">
        <f t="shared" si="123"/>
        <v>7215.2310551486498</v>
      </c>
      <c r="GC9" s="39">
        <f t="shared" si="123"/>
        <v>7215.2310551486498</v>
      </c>
      <c r="GD9" s="39">
        <f t="shared" si="123"/>
        <v>7215.2310551486498</v>
      </c>
      <c r="GE9" s="39">
        <f t="shared" si="123"/>
        <v>7215.2310551486498</v>
      </c>
      <c r="GF9" s="39">
        <f t="shared" si="123"/>
        <v>7215.2310551486498</v>
      </c>
      <c r="GG9" s="39">
        <f t="shared" si="123"/>
        <v>7215.2310551486498</v>
      </c>
      <c r="GH9" s="39">
        <f t="shared" si="123"/>
        <v>7215.2310551486498</v>
      </c>
      <c r="GI9" s="39">
        <f t="shared" si="123"/>
        <v>7215.2310551486498</v>
      </c>
      <c r="GJ9" s="39">
        <f t="shared" si="123"/>
        <v>7215.2310551486498</v>
      </c>
      <c r="GK9" s="39">
        <f t="shared" ref="GK9:IV9" si="124">GK8*1.2</f>
        <v>7215.2310551486498</v>
      </c>
      <c r="GL9" s="39">
        <f t="shared" si="124"/>
        <v>7215.2310551486498</v>
      </c>
      <c r="GM9" s="39">
        <f t="shared" si="124"/>
        <v>7215.2310551486498</v>
      </c>
      <c r="GN9" s="39">
        <f t="shared" si="124"/>
        <v>7575.9926079060824</v>
      </c>
      <c r="GO9" s="39">
        <f t="shared" si="124"/>
        <v>7575.9926079060824</v>
      </c>
      <c r="GP9" s="39">
        <f t="shared" si="124"/>
        <v>7575.9926079060824</v>
      </c>
      <c r="GQ9" s="39">
        <f t="shared" si="124"/>
        <v>7575.9926079060824</v>
      </c>
      <c r="GR9" s="39">
        <f t="shared" si="124"/>
        <v>7575.9926079060824</v>
      </c>
      <c r="GS9" s="39">
        <f t="shared" si="124"/>
        <v>7575.9926079060824</v>
      </c>
      <c r="GT9" s="39">
        <f t="shared" si="124"/>
        <v>7575.9926079060824</v>
      </c>
      <c r="GU9" s="39">
        <f t="shared" si="124"/>
        <v>7575.9926079060824</v>
      </c>
      <c r="GV9" s="39">
        <f t="shared" si="124"/>
        <v>7575.9926079060824</v>
      </c>
      <c r="GW9" s="39">
        <f t="shared" si="124"/>
        <v>7575.9926079060824</v>
      </c>
      <c r="GX9" s="39">
        <f t="shared" si="124"/>
        <v>7575.9926079060824</v>
      </c>
      <c r="GY9" s="39">
        <f t="shared" si="124"/>
        <v>7575.9926079060824</v>
      </c>
      <c r="GZ9" s="39">
        <f t="shared" si="124"/>
        <v>7954.7922383013874</v>
      </c>
      <c r="HA9" s="39">
        <f t="shared" si="124"/>
        <v>7954.7922383013874</v>
      </c>
      <c r="HB9" s="39">
        <f t="shared" si="124"/>
        <v>7954.7922383013874</v>
      </c>
      <c r="HC9" s="39">
        <f t="shared" si="124"/>
        <v>7954.7922383013874</v>
      </c>
      <c r="HD9" s="39">
        <f t="shared" si="124"/>
        <v>7954.7922383013874</v>
      </c>
      <c r="HE9" s="39">
        <f t="shared" si="124"/>
        <v>7954.7922383013874</v>
      </c>
      <c r="HF9" s="39">
        <f t="shared" si="124"/>
        <v>7954.7922383013874</v>
      </c>
      <c r="HG9" s="39">
        <f t="shared" si="124"/>
        <v>7954.7922383013874</v>
      </c>
      <c r="HH9" s="39">
        <f t="shared" si="124"/>
        <v>7954.7922383013874</v>
      </c>
      <c r="HI9" s="39">
        <f t="shared" si="124"/>
        <v>7954.7922383013874</v>
      </c>
      <c r="HJ9" s="39">
        <f t="shared" si="124"/>
        <v>7954.7922383013874</v>
      </c>
      <c r="HK9" s="39">
        <f t="shared" si="124"/>
        <v>7954.7922383013874</v>
      </c>
      <c r="HL9" s="39">
        <f t="shared" si="124"/>
        <v>8352.5318502164573</v>
      </c>
      <c r="HM9" s="39">
        <f t="shared" si="124"/>
        <v>8352.5318502164573</v>
      </c>
      <c r="HN9" s="39">
        <f t="shared" si="124"/>
        <v>8352.5318502164573</v>
      </c>
      <c r="HO9" s="39">
        <f t="shared" si="124"/>
        <v>8352.5318502164573</v>
      </c>
      <c r="HP9" s="39">
        <f t="shared" si="124"/>
        <v>8352.5318502164573</v>
      </c>
      <c r="HQ9" s="39">
        <f t="shared" si="124"/>
        <v>8352.5318502164573</v>
      </c>
      <c r="HR9" s="39">
        <f t="shared" si="124"/>
        <v>8352.5318502164573</v>
      </c>
      <c r="HS9" s="39">
        <f t="shared" si="124"/>
        <v>8352.5318502164573</v>
      </c>
      <c r="HT9" s="39">
        <f t="shared" si="124"/>
        <v>8352.5318502164573</v>
      </c>
      <c r="HU9" s="39">
        <f t="shared" si="124"/>
        <v>8352.5318502164573</v>
      </c>
      <c r="HV9" s="39">
        <f t="shared" si="124"/>
        <v>8352.5318502164573</v>
      </c>
      <c r="HW9" s="39">
        <f t="shared" si="124"/>
        <v>8352.5318502164573</v>
      </c>
      <c r="HX9" s="39">
        <f t="shared" si="124"/>
        <v>8770.1584427272792</v>
      </c>
      <c r="HY9" s="39">
        <f t="shared" si="124"/>
        <v>8770.1584427272792</v>
      </c>
      <c r="HZ9" s="39">
        <f t="shared" si="124"/>
        <v>8770.1584427272792</v>
      </c>
      <c r="IA9" s="39">
        <f t="shared" si="124"/>
        <v>8770.1584427272792</v>
      </c>
      <c r="IB9" s="39">
        <f t="shared" si="124"/>
        <v>8770.1584427272792</v>
      </c>
      <c r="IC9" s="39">
        <f t="shared" si="124"/>
        <v>8770.1584427272792</v>
      </c>
      <c r="ID9" s="39">
        <f t="shared" si="124"/>
        <v>8770.1584427272792</v>
      </c>
      <c r="IE9" s="39">
        <f t="shared" si="124"/>
        <v>8770.1584427272792</v>
      </c>
      <c r="IF9" s="39">
        <f t="shared" si="124"/>
        <v>8770.1584427272792</v>
      </c>
      <c r="IG9" s="39">
        <f t="shared" si="124"/>
        <v>8770.1584427272792</v>
      </c>
      <c r="IH9" s="39">
        <f t="shared" si="124"/>
        <v>8770.1584427272792</v>
      </c>
      <c r="II9" s="39">
        <f t="shared" si="124"/>
        <v>9208.666364863644</v>
      </c>
      <c r="IJ9" s="39">
        <f t="shared" si="124"/>
        <v>9208.666364863644</v>
      </c>
      <c r="IK9" s="39">
        <f t="shared" si="124"/>
        <v>9208.666364863644</v>
      </c>
      <c r="IL9" s="39">
        <f t="shared" si="124"/>
        <v>9208.666364863644</v>
      </c>
      <c r="IM9" s="39">
        <f t="shared" si="124"/>
        <v>9208.666364863644</v>
      </c>
      <c r="IN9" s="39">
        <f t="shared" si="124"/>
        <v>9208.666364863644</v>
      </c>
      <c r="IO9" s="39">
        <f t="shared" si="124"/>
        <v>9208.666364863644</v>
      </c>
      <c r="IP9" s="39">
        <f t="shared" si="124"/>
        <v>9208.666364863644</v>
      </c>
      <c r="IQ9" s="39">
        <f t="shared" si="124"/>
        <v>9208.666364863644</v>
      </c>
      <c r="IR9" s="39">
        <f t="shared" si="124"/>
        <v>9208.666364863644</v>
      </c>
      <c r="IS9" s="39">
        <f t="shared" si="124"/>
        <v>9208.666364863644</v>
      </c>
      <c r="IT9" s="39">
        <f t="shared" si="124"/>
        <v>9208.666364863644</v>
      </c>
      <c r="IU9" s="39">
        <f t="shared" si="124"/>
        <v>9208.666364863644</v>
      </c>
      <c r="IV9" s="39">
        <f t="shared" si="124"/>
        <v>9669.099683106826</v>
      </c>
      <c r="IW9" s="39">
        <f t="shared" ref="IW9:LH9" si="125">IW8*1.2</f>
        <v>9669.099683106826</v>
      </c>
      <c r="IX9" s="39">
        <f t="shared" si="125"/>
        <v>9669.099683106826</v>
      </c>
      <c r="IY9" s="39">
        <f t="shared" si="125"/>
        <v>9669.099683106826</v>
      </c>
      <c r="IZ9" s="39">
        <f t="shared" si="125"/>
        <v>9669.099683106826</v>
      </c>
      <c r="JA9" s="39">
        <f t="shared" si="125"/>
        <v>9669.099683106826</v>
      </c>
      <c r="JB9" s="39">
        <f t="shared" si="125"/>
        <v>9669.099683106826</v>
      </c>
      <c r="JC9" s="39">
        <f t="shared" si="125"/>
        <v>9669.099683106826</v>
      </c>
      <c r="JD9" s="39">
        <f t="shared" si="125"/>
        <v>9669.099683106826</v>
      </c>
      <c r="JE9" s="39">
        <f t="shared" si="125"/>
        <v>9669.099683106826</v>
      </c>
      <c r="JF9" s="39">
        <f t="shared" si="125"/>
        <v>9669.099683106826</v>
      </c>
      <c r="JG9" s="39">
        <f t="shared" si="125"/>
        <v>9669.099683106826</v>
      </c>
      <c r="JH9" s="39">
        <f t="shared" si="125"/>
        <v>10152.554667262168</v>
      </c>
      <c r="JI9" s="39">
        <f t="shared" si="125"/>
        <v>10152.554667262168</v>
      </c>
      <c r="JJ9" s="39">
        <f t="shared" si="125"/>
        <v>10152.554667262168</v>
      </c>
      <c r="JK9" s="39">
        <f t="shared" si="125"/>
        <v>10152.554667262168</v>
      </c>
      <c r="JL9" s="39">
        <f t="shared" si="125"/>
        <v>10152.554667262168</v>
      </c>
      <c r="JM9" s="39">
        <f t="shared" si="125"/>
        <v>10152.554667262168</v>
      </c>
      <c r="JN9" s="39">
        <f t="shared" si="125"/>
        <v>10152.554667262168</v>
      </c>
      <c r="JO9" s="39">
        <f t="shared" si="125"/>
        <v>10152.554667262168</v>
      </c>
      <c r="JP9" s="39">
        <f t="shared" si="125"/>
        <v>10152.554667262168</v>
      </c>
      <c r="JQ9" s="39">
        <f t="shared" si="125"/>
        <v>10152.554667262168</v>
      </c>
      <c r="JR9" s="39">
        <f t="shared" si="125"/>
        <v>10152.554667262168</v>
      </c>
      <c r="JS9" s="39">
        <f t="shared" si="125"/>
        <v>10152.554667262168</v>
      </c>
      <c r="JT9" s="39">
        <f t="shared" si="125"/>
        <v>10660.182400625277</v>
      </c>
      <c r="JU9" s="39">
        <f t="shared" si="125"/>
        <v>10660.182400625277</v>
      </c>
      <c r="JV9" s="39">
        <f t="shared" si="125"/>
        <v>10660.182400625277</v>
      </c>
      <c r="JW9" s="39">
        <f t="shared" si="125"/>
        <v>10660.182400625277</v>
      </c>
      <c r="JX9" s="39">
        <f t="shared" si="125"/>
        <v>10660.182400625277</v>
      </c>
      <c r="JY9" s="39">
        <f t="shared" si="125"/>
        <v>10660.182400625277</v>
      </c>
      <c r="JZ9" s="39">
        <f t="shared" si="125"/>
        <v>10660.182400625277</v>
      </c>
      <c r="KA9" s="39">
        <f t="shared" si="125"/>
        <v>10660.182400625277</v>
      </c>
      <c r="KB9" s="39">
        <f t="shared" si="125"/>
        <v>10660.182400625277</v>
      </c>
      <c r="KC9" s="39">
        <f t="shared" si="125"/>
        <v>10660.182400625277</v>
      </c>
      <c r="KD9" s="39">
        <f t="shared" si="125"/>
        <v>10660.182400625277</v>
      </c>
      <c r="KE9" s="39">
        <f t="shared" si="125"/>
        <v>10660.182400625277</v>
      </c>
      <c r="KF9" s="39">
        <f t="shared" si="125"/>
        <v>11193.191520656541</v>
      </c>
      <c r="KG9" s="39">
        <f t="shared" si="125"/>
        <v>11193.191520656541</v>
      </c>
      <c r="KH9" s="39">
        <f t="shared" si="125"/>
        <v>11193.191520656541</v>
      </c>
      <c r="KI9" s="39">
        <f t="shared" si="125"/>
        <v>11193.191520656541</v>
      </c>
      <c r="KJ9" s="39">
        <f t="shared" si="125"/>
        <v>11193.191520656541</v>
      </c>
      <c r="KK9" s="39">
        <f t="shared" si="125"/>
        <v>11193.191520656541</v>
      </c>
      <c r="KL9" s="39">
        <f t="shared" si="125"/>
        <v>11193.191520656541</v>
      </c>
      <c r="KM9" s="39">
        <f t="shared" si="125"/>
        <v>11193.191520656541</v>
      </c>
      <c r="KN9" s="39">
        <f t="shared" si="125"/>
        <v>11193.191520656541</v>
      </c>
      <c r="KO9" s="39">
        <f t="shared" si="125"/>
        <v>11193.191520656541</v>
      </c>
      <c r="KP9" s="39">
        <f t="shared" si="125"/>
        <v>11193.191520656541</v>
      </c>
      <c r="KQ9" s="39">
        <f t="shared" si="125"/>
        <v>11193.191520656541</v>
      </c>
      <c r="KR9" s="39">
        <f t="shared" si="125"/>
        <v>11752.851096689368</v>
      </c>
      <c r="KS9" s="39">
        <f t="shared" si="125"/>
        <v>11752.851096689368</v>
      </c>
      <c r="KT9" s="39">
        <f t="shared" si="125"/>
        <v>11752.851096689368</v>
      </c>
      <c r="KU9" s="39">
        <f t="shared" si="125"/>
        <v>11752.851096689368</v>
      </c>
      <c r="KV9" s="39">
        <f t="shared" si="125"/>
        <v>11752.851096689368</v>
      </c>
      <c r="KW9" s="39">
        <f t="shared" si="125"/>
        <v>11752.851096689368</v>
      </c>
      <c r="KX9" s="39">
        <f t="shared" si="125"/>
        <v>11752.851096689368</v>
      </c>
      <c r="KY9" s="39">
        <f t="shared" si="125"/>
        <v>11752.851096689368</v>
      </c>
      <c r="KZ9" s="39">
        <f t="shared" si="125"/>
        <v>11752.851096689368</v>
      </c>
      <c r="LA9" s="39">
        <f t="shared" si="125"/>
        <v>11752.851096689368</v>
      </c>
      <c r="LB9" s="39">
        <f t="shared" si="125"/>
        <v>11752.851096689368</v>
      </c>
      <c r="LC9" s="39">
        <f t="shared" si="125"/>
        <v>11752.851096689368</v>
      </c>
      <c r="LD9" s="39">
        <f t="shared" si="125"/>
        <v>12340.493651523839</v>
      </c>
      <c r="LE9" s="39">
        <f t="shared" si="125"/>
        <v>12340.493651523839</v>
      </c>
      <c r="LF9" s="39">
        <f t="shared" si="125"/>
        <v>12340.493651523839</v>
      </c>
      <c r="LG9" s="39">
        <f t="shared" si="125"/>
        <v>12340.493651523839</v>
      </c>
      <c r="LH9" s="39">
        <f t="shared" si="125"/>
        <v>12340.493651523839</v>
      </c>
      <c r="LI9" s="39">
        <f t="shared" ref="LI9:NT9" si="126">LI8*1.2</f>
        <v>12340.493651523839</v>
      </c>
      <c r="LJ9" s="39">
        <f t="shared" si="126"/>
        <v>12340.493651523839</v>
      </c>
      <c r="LK9" s="39">
        <f t="shared" si="126"/>
        <v>12340.493651523839</v>
      </c>
      <c r="LL9" s="39">
        <f t="shared" si="126"/>
        <v>12340.493651523839</v>
      </c>
      <c r="LM9" s="39">
        <f t="shared" si="126"/>
        <v>12340.493651523839</v>
      </c>
      <c r="LN9" s="39">
        <f t="shared" si="126"/>
        <v>12340.493651523839</v>
      </c>
      <c r="LO9" s="39">
        <f t="shared" si="126"/>
        <v>12340.493651523839</v>
      </c>
      <c r="LP9" s="39">
        <f t="shared" si="126"/>
        <v>12957.51833410003</v>
      </c>
      <c r="LQ9" s="39">
        <f t="shared" si="126"/>
        <v>12957.51833410003</v>
      </c>
      <c r="LR9" s="39">
        <f t="shared" si="126"/>
        <v>12957.51833410003</v>
      </c>
      <c r="LS9" s="39">
        <f t="shared" si="126"/>
        <v>12957.51833410003</v>
      </c>
      <c r="LT9" s="39">
        <f t="shared" si="126"/>
        <v>12957.51833410003</v>
      </c>
      <c r="LU9" s="39">
        <f t="shared" si="126"/>
        <v>12957.51833410003</v>
      </c>
      <c r="LV9" s="39">
        <f t="shared" si="126"/>
        <v>12957.51833410003</v>
      </c>
      <c r="LW9" s="39">
        <f t="shared" si="126"/>
        <v>12957.51833410003</v>
      </c>
      <c r="LX9" s="39">
        <f t="shared" si="126"/>
        <v>12957.51833410003</v>
      </c>
      <c r="LY9" s="39">
        <f t="shared" si="126"/>
        <v>12957.51833410003</v>
      </c>
      <c r="LZ9" s="39">
        <f t="shared" si="126"/>
        <v>12957.51833410003</v>
      </c>
      <c r="MA9" s="39">
        <f t="shared" si="126"/>
        <v>12957.51833410003</v>
      </c>
      <c r="MB9" s="39">
        <f t="shared" si="126"/>
        <v>13605.394250805033</v>
      </c>
      <c r="MC9" s="39">
        <f t="shared" si="126"/>
        <v>13605.394250805033</v>
      </c>
      <c r="MD9" s="39">
        <f t="shared" si="126"/>
        <v>13605.394250805033</v>
      </c>
      <c r="ME9" s="39">
        <f t="shared" si="126"/>
        <v>13605.394250805033</v>
      </c>
      <c r="MF9" s="39">
        <f t="shared" si="126"/>
        <v>13605.394250805033</v>
      </c>
      <c r="MG9" s="39">
        <f t="shared" si="126"/>
        <v>13605.394250805033</v>
      </c>
      <c r="MH9" s="39">
        <f t="shared" si="126"/>
        <v>13605.394250805033</v>
      </c>
      <c r="MI9" s="39">
        <f t="shared" si="126"/>
        <v>13605.394250805033</v>
      </c>
      <c r="MJ9" s="39">
        <f t="shared" si="126"/>
        <v>13605.394250805033</v>
      </c>
      <c r="MK9" s="39">
        <f t="shared" si="126"/>
        <v>13605.394250805033</v>
      </c>
      <c r="ML9" s="39">
        <f t="shared" si="126"/>
        <v>13605.394250805033</v>
      </c>
      <c r="MM9" s="39">
        <f t="shared" si="126"/>
        <v>13605.394250805033</v>
      </c>
      <c r="MN9" s="39">
        <f t="shared" si="126"/>
        <v>14285.663963345283</v>
      </c>
      <c r="MO9" s="39">
        <f t="shared" si="126"/>
        <v>14285.663963345283</v>
      </c>
      <c r="MP9" s="39">
        <f t="shared" si="126"/>
        <v>14285.663963345283</v>
      </c>
      <c r="MQ9" s="39">
        <f t="shared" si="126"/>
        <v>14285.663963345283</v>
      </c>
      <c r="MR9" s="39">
        <f t="shared" si="126"/>
        <v>14285.663963345283</v>
      </c>
      <c r="MS9" s="39">
        <f t="shared" si="126"/>
        <v>14285.663963345283</v>
      </c>
      <c r="MT9" s="39">
        <f t="shared" si="126"/>
        <v>14285.663963345283</v>
      </c>
      <c r="MU9" s="39">
        <f t="shared" si="126"/>
        <v>14285.663963345283</v>
      </c>
      <c r="MV9" s="39">
        <f t="shared" si="126"/>
        <v>14285.663963345283</v>
      </c>
      <c r="MW9" s="39">
        <f t="shared" si="126"/>
        <v>14285.663963345283</v>
      </c>
      <c r="MX9" s="39">
        <f t="shared" si="126"/>
        <v>14285.663963345283</v>
      </c>
      <c r="MY9" s="39">
        <f t="shared" si="126"/>
        <v>14285.663963345283</v>
      </c>
      <c r="MZ9" s="39">
        <f t="shared" si="126"/>
        <v>14999.947161512548</v>
      </c>
      <c r="NA9" s="39">
        <f t="shared" si="126"/>
        <v>14999.947161512548</v>
      </c>
      <c r="NB9" s="39">
        <f t="shared" si="126"/>
        <v>14999.947161512548</v>
      </c>
      <c r="NC9" s="39">
        <f t="shared" si="126"/>
        <v>14999.947161512548</v>
      </c>
      <c r="ND9" s="39">
        <f t="shared" si="126"/>
        <v>14999.947161512548</v>
      </c>
      <c r="NE9" s="39">
        <f t="shared" si="126"/>
        <v>14999.947161512548</v>
      </c>
      <c r="NF9" s="39">
        <f t="shared" si="126"/>
        <v>14999.947161512548</v>
      </c>
      <c r="NG9" s="39">
        <f t="shared" si="126"/>
        <v>14999.947161512548</v>
      </c>
      <c r="NH9" s="39">
        <f t="shared" si="126"/>
        <v>14999.947161512548</v>
      </c>
      <c r="NI9" s="39">
        <f t="shared" si="126"/>
        <v>14999.947161512548</v>
      </c>
      <c r="NJ9" s="39">
        <f t="shared" si="126"/>
        <v>14999.947161512548</v>
      </c>
      <c r="NK9" s="39">
        <f t="shared" si="126"/>
        <v>14999.947161512548</v>
      </c>
      <c r="NL9" s="39">
        <f t="shared" si="126"/>
        <v>15749.944519588176</v>
      </c>
      <c r="NM9" s="39">
        <f t="shared" si="126"/>
        <v>15749.944519588176</v>
      </c>
      <c r="NN9" s="39">
        <f t="shared" si="126"/>
        <v>15749.944519588176</v>
      </c>
      <c r="NO9" s="39">
        <f t="shared" si="126"/>
        <v>15749.944519588176</v>
      </c>
      <c r="NP9" s="39">
        <f t="shared" si="126"/>
        <v>15749.944519588176</v>
      </c>
      <c r="NQ9" s="39">
        <f t="shared" si="126"/>
        <v>15749.944519588176</v>
      </c>
      <c r="NR9" s="39">
        <f t="shared" si="126"/>
        <v>15749.944519588176</v>
      </c>
      <c r="NS9" s="39">
        <f t="shared" si="126"/>
        <v>15749.944519588176</v>
      </c>
      <c r="NT9" s="39">
        <f t="shared" si="126"/>
        <v>15749.944519588176</v>
      </c>
      <c r="NU9" s="39">
        <f t="shared" ref="NU9:QF9" si="127">NU8*1.2</f>
        <v>15749.944519588176</v>
      </c>
      <c r="NV9" s="39">
        <f t="shared" si="127"/>
        <v>15749.944519588176</v>
      </c>
      <c r="NW9" s="39">
        <f t="shared" si="127"/>
        <v>15749.944519588176</v>
      </c>
      <c r="NX9" s="39">
        <f t="shared" si="127"/>
        <v>16537.441745567587</v>
      </c>
      <c r="NY9" s="39">
        <f t="shared" si="127"/>
        <v>16537.441745567587</v>
      </c>
      <c r="NZ9" s="39">
        <f t="shared" si="127"/>
        <v>16537.441745567587</v>
      </c>
      <c r="OA9" s="39">
        <f t="shared" si="127"/>
        <v>16537.441745567587</v>
      </c>
      <c r="OB9" s="39">
        <f t="shared" si="127"/>
        <v>16537.441745567587</v>
      </c>
      <c r="OC9" s="39">
        <f t="shared" si="127"/>
        <v>16537.441745567587</v>
      </c>
      <c r="OD9" s="39">
        <f t="shared" si="127"/>
        <v>16537.441745567587</v>
      </c>
      <c r="OE9" s="39">
        <f t="shared" si="127"/>
        <v>16537.441745567587</v>
      </c>
      <c r="OF9" s="39">
        <f t="shared" si="127"/>
        <v>16537.441745567587</v>
      </c>
      <c r="OG9" s="39">
        <f t="shared" si="127"/>
        <v>16537.441745567587</v>
      </c>
      <c r="OH9" s="39">
        <f t="shared" si="127"/>
        <v>16537.441745567587</v>
      </c>
      <c r="OI9" s="39">
        <f t="shared" si="127"/>
        <v>16537.441745567587</v>
      </c>
      <c r="OJ9" s="39">
        <f t="shared" si="127"/>
        <v>17364.313832845964</v>
      </c>
      <c r="OK9" s="39">
        <f t="shared" si="127"/>
        <v>17364.313832845964</v>
      </c>
      <c r="OL9" s="39">
        <f t="shared" si="127"/>
        <v>17364.313832845964</v>
      </c>
      <c r="OM9" s="39">
        <f t="shared" si="127"/>
        <v>17364.313832845964</v>
      </c>
      <c r="ON9" s="39">
        <f t="shared" si="127"/>
        <v>17364.313832845964</v>
      </c>
      <c r="OO9" s="39">
        <f t="shared" si="127"/>
        <v>17364.313832845964</v>
      </c>
      <c r="OP9" s="39">
        <f t="shared" si="127"/>
        <v>17364.313832845964</v>
      </c>
      <c r="OQ9" s="39">
        <f t="shared" si="127"/>
        <v>17364.313832845964</v>
      </c>
      <c r="OR9" s="39">
        <f t="shared" si="127"/>
        <v>17364.313832845964</v>
      </c>
      <c r="OS9" s="39">
        <f t="shared" si="127"/>
        <v>17364.313832845964</v>
      </c>
      <c r="OT9" s="39">
        <f t="shared" si="127"/>
        <v>17364.313832845964</v>
      </c>
      <c r="OU9" s="39">
        <f t="shared" si="127"/>
        <v>17364.313832845964</v>
      </c>
      <c r="OV9" s="39">
        <f t="shared" si="127"/>
        <v>18232.529524488265</v>
      </c>
      <c r="OW9" s="39">
        <f t="shared" si="127"/>
        <v>18232.529524488265</v>
      </c>
      <c r="OX9" s="39">
        <f t="shared" si="127"/>
        <v>18232.529524488265</v>
      </c>
      <c r="OY9" s="39">
        <f t="shared" si="127"/>
        <v>18232.529524488265</v>
      </c>
      <c r="OZ9" s="39">
        <f t="shared" si="127"/>
        <v>18232.529524488265</v>
      </c>
      <c r="PA9" s="39">
        <f t="shared" si="127"/>
        <v>18232.529524488265</v>
      </c>
      <c r="PB9" s="39">
        <f t="shared" si="127"/>
        <v>18232.529524488265</v>
      </c>
      <c r="PC9" s="39">
        <f t="shared" si="127"/>
        <v>18232.529524488265</v>
      </c>
      <c r="PD9" s="39">
        <f t="shared" si="127"/>
        <v>18232.529524488265</v>
      </c>
      <c r="PE9" s="39">
        <f t="shared" si="127"/>
        <v>18232.529524488265</v>
      </c>
      <c r="PF9" s="39">
        <f t="shared" si="127"/>
        <v>18232.529524488265</v>
      </c>
      <c r="PG9" s="39">
        <f t="shared" si="127"/>
        <v>18232.529524488265</v>
      </c>
      <c r="PH9" s="39">
        <f t="shared" si="127"/>
        <v>19144.156000712679</v>
      </c>
      <c r="PI9" s="39">
        <f t="shared" si="127"/>
        <v>19144.156000712679</v>
      </c>
      <c r="PJ9" s="39">
        <f t="shared" si="127"/>
        <v>19144.156000712679</v>
      </c>
      <c r="PK9" s="39">
        <f t="shared" si="127"/>
        <v>19144.156000712679</v>
      </c>
      <c r="PL9" s="39">
        <f t="shared" si="127"/>
        <v>19144.156000712679</v>
      </c>
      <c r="PM9" s="39">
        <f t="shared" si="127"/>
        <v>19144.156000712679</v>
      </c>
      <c r="PN9" s="39">
        <f t="shared" si="127"/>
        <v>19144.156000712679</v>
      </c>
      <c r="PO9" s="39">
        <f t="shared" si="127"/>
        <v>19144.156000712679</v>
      </c>
      <c r="PP9" s="39">
        <f t="shared" si="127"/>
        <v>19144.156000712679</v>
      </c>
      <c r="PQ9" s="39">
        <f t="shared" si="127"/>
        <v>19144.156000712679</v>
      </c>
      <c r="PR9" s="39">
        <f t="shared" si="127"/>
        <v>19144.156000712679</v>
      </c>
      <c r="PS9" s="39">
        <f t="shared" si="127"/>
        <v>19144.156000712679</v>
      </c>
      <c r="PT9" s="39">
        <f t="shared" si="127"/>
        <v>20101.363800748313</v>
      </c>
      <c r="PU9" s="39">
        <f t="shared" si="127"/>
        <v>20101.363800748313</v>
      </c>
      <c r="PV9" s="39">
        <f t="shared" si="127"/>
        <v>20101.363800748313</v>
      </c>
      <c r="PW9" s="39">
        <f t="shared" si="127"/>
        <v>20101.363800748313</v>
      </c>
      <c r="PX9" s="39">
        <f t="shared" si="127"/>
        <v>20101.363800748313</v>
      </c>
      <c r="PY9" s="39">
        <f t="shared" si="127"/>
        <v>20101.363800748313</v>
      </c>
      <c r="PZ9" s="39">
        <f t="shared" si="127"/>
        <v>20101.363800748313</v>
      </c>
      <c r="QA9" s="39">
        <f t="shared" si="127"/>
        <v>20101.363800748313</v>
      </c>
      <c r="QB9" s="39">
        <f t="shared" si="127"/>
        <v>20101.363800748313</v>
      </c>
      <c r="QC9" s="39">
        <f t="shared" si="127"/>
        <v>20101.363800748313</v>
      </c>
      <c r="QD9" s="39">
        <f t="shared" si="127"/>
        <v>20101.363800748313</v>
      </c>
      <c r="QE9" s="39">
        <f t="shared" si="127"/>
        <v>20101.363800748313</v>
      </c>
      <c r="QF9" s="39">
        <f t="shared" si="127"/>
        <v>21106.431990785728</v>
      </c>
      <c r="QG9" s="39">
        <f t="shared" ref="QG9:SR9" si="128">QG8*1.2</f>
        <v>21106.431990785728</v>
      </c>
      <c r="QH9" s="39">
        <f t="shared" si="128"/>
        <v>21106.431990785728</v>
      </c>
      <c r="QI9" s="39">
        <f t="shared" si="128"/>
        <v>21106.431990785728</v>
      </c>
      <c r="QJ9" s="39">
        <f t="shared" si="128"/>
        <v>21106.431990785728</v>
      </c>
      <c r="QK9" s="39">
        <f t="shared" si="128"/>
        <v>21106.431990785728</v>
      </c>
      <c r="QL9" s="39">
        <f t="shared" si="128"/>
        <v>21106.431990785728</v>
      </c>
      <c r="QM9" s="39">
        <f t="shared" si="128"/>
        <v>21106.431990785728</v>
      </c>
      <c r="QN9" s="39">
        <f t="shared" si="128"/>
        <v>21106.431990785728</v>
      </c>
      <c r="QO9" s="39">
        <f t="shared" si="128"/>
        <v>21106.431990785728</v>
      </c>
      <c r="QP9" s="39">
        <f t="shared" si="128"/>
        <v>21106.431990785728</v>
      </c>
      <c r="QQ9" s="39">
        <f t="shared" si="128"/>
        <v>21106.431990785728</v>
      </c>
      <c r="QR9" s="39">
        <f t="shared" si="128"/>
        <v>22161.753590325017</v>
      </c>
      <c r="QS9" s="39">
        <f t="shared" si="128"/>
        <v>22161.753590325017</v>
      </c>
      <c r="QT9" s="39">
        <f t="shared" si="128"/>
        <v>22161.753590325017</v>
      </c>
      <c r="QU9" s="39">
        <f t="shared" si="128"/>
        <v>22161.753590325017</v>
      </c>
      <c r="QV9" s="39">
        <f t="shared" si="128"/>
        <v>22161.753590325017</v>
      </c>
      <c r="QW9" s="39">
        <f t="shared" si="128"/>
        <v>22161.753590325017</v>
      </c>
      <c r="QX9" s="39">
        <f t="shared" si="128"/>
        <v>22161.753590325017</v>
      </c>
      <c r="QY9" s="39">
        <f t="shared" si="128"/>
        <v>22161.753590325017</v>
      </c>
      <c r="QZ9" s="39">
        <f t="shared" si="128"/>
        <v>22161.753590325017</v>
      </c>
      <c r="RA9" s="39">
        <f t="shared" si="128"/>
        <v>22161.753590325017</v>
      </c>
      <c r="RB9" s="39">
        <f t="shared" si="128"/>
        <v>22161.753590325017</v>
      </c>
      <c r="RC9" s="39">
        <f t="shared" si="128"/>
        <v>22161.753590325017</v>
      </c>
      <c r="RD9" s="39">
        <f t="shared" si="128"/>
        <v>23269.841269841269</v>
      </c>
      <c r="RE9" s="39">
        <f t="shared" si="128"/>
        <v>23269.841269841269</v>
      </c>
      <c r="RF9" s="39">
        <f t="shared" si="128"/>
        <v>23269.841269841269</v>
      </c>
      <c r="RG9" s="39">
        <f t="shared" si="128"/>
        <v>23269.841269841269</v>
      </c>
      <c r="RH9" s="39">
        <f t="shared" si="128"/>
        <v>23269.841269841269</v>
      </c>
      <c r="RI9" s="39">
        <f t="shared" si="128"/>
        <v>23269.841269841269</v>
      </c>
      <c r="RJ9" s="39">
        <f t="shared" si="128"/>
        <v>23269.841269841269</v>
      </c>
      <c r="RK9" s="39">
        <f t="shared" si="128"/>
        <v>23269.841269841269</v>
      </c>
      <c r="RL9" s="39">
        <f t="shared" si="128"/>
        <v>23269.841269841269</v>
      </c>
      <c r="RM9" s="39">
        <f t="shared" si="128"/>
        <v>23269.841269841269</v>
      </c>
      <c r="RN9" s="39">
        <f t="shared" si="128"/>
        <v>23269.841269841269</v>
      </c>
      <c r="RO9" s="39">
        <f t="shared" si="128"/>
        <v>23269.841269841269</v>
      </c>
      <c r="RP9" s="39">
        <f t="shared" si="128"/>
        <v>24433.333333333336</v>
      </c>
      <c r="RQ9" s="39">
        <f t="shared" si="128"/>
        <v>24433.333333333336</v>
      </c>
      <c r="RR9" s="39">
        <f t="shared" si="128"/>
        <v>24433.333333333336</v>
      </c>
      <c r="RS9" s="39">
        <f t="shared" si="128"/>
        <v>24433.333333333336</v>
      </c>
      <c r="RT9" s="39">
        <f t="shared" si="128"/>
        <v>24433.333333333336</v>
      </c>
      <c r="RU9" s="39">
        <f t="shared" si="128"/>
        <v>24433.333333333336</v>
      </c>
      <c r="RV9" s="39">
        <f t="shared" si="128"/>
        <v>24433.333333333336</v>
      </c>
      <c r="RW9" s="39">
        <f t="shared" si="128"/>
        <v>24433.333333333336</v>
      </c>
      <c r="RX9" s="39">
        <f t="shared" si="128"/>
        <v>24433.333333333336</v>
      </c>
      <c r="RY9" s="39">
        <f t="shared" si="128"/>
        <v>24433.333333333336</v>
      </c>
      <c r="RZ9" s="39">
        <f t="shared" si="128"/>
        <v>24433.333333333336</v>
      </c>
      <c r="SA9" s="39">
        <f t="shared" si="128"/>
        <v>24433.333333333336</v>
      </c>
      <c r="SB9" s="39">
        <f t="shared" si="128"/>
        <v>25655</v>
      </c>
      <c r="SC9" s="39">
        <f t="shared" si="128"/>
        <v>25655</v>
      </c>
      <c r="SD9" s="39">
        <f t="shared" si="128"/>
        <v>25655</v>
      </c>
      <c r="SE9" s="39">
        <f t="shared" si="128"/>
        <v>25655</v>
      </c>
      <c r="SF9" s="39">
        <f t="shared" si="128"/>
        <v>25655</v>
      </c>
      <c r="SG9" s="39">
        <f t="shared" si="128"/>
        <v>25655</v>
      </c>
      <c r="SH9" s="39">
        <f t="shared" si="128"/>
        <v>25655</v>
      </c>
      <c r="SI9" s="39">
        <f t="shared" si="128"/>
        <v>25655</v>
      </c>
      <c r="SJ9" s="39">
        <f t="shared" si="128"/>
        <v>25655</v>
      </c>
      <c r="SK9" s="39">
        <f t="shared" si="128"/>
        <v>25655</v>
      </c>
      <c r="SL9" s="39">
        <f t="shared" si="128"/>
        <v>25655</v>
      </c>
      <c r="SM9" s="39">
        <f t="shared" si="128"/>
        <v>25655</v>
      </c>
      <c r="SN9" s="39">
        <f t="shared" si="128"/>
        <v>26937.750000000004</v>
      </c>
      <c r="SO9" s="39">
        <f t="shared" si="128"/>
        <v>26937.750000000004</v>
      </c>
      <c r="SP9" s="39">
        <f t="shared" si="128"/>
        <v>26937.750000000004</v>
      </c>
      <c r="SQ9" s="39">
        <f t="shared" si="128"/>
        <v>26937.750000000004</v>
      </c>
      <c r="SR9" s="39">
        <f t="shared" si="128"/>
        <v>26937.750000000004</v>
      </c>
      <c r="SS9" s="39">
        <f t="shared" ref="SS9:VD9" si="129">SS8*1.2</f>
        <v>26937.750000000004</v>
      </c>
      <c r="ST9" s="39">
        <f t="shared" si="129"/>
        <v>26937.750000000004</v>
      </c>
      <c r="SU9" s="39">
        <f t="shared" si="129"/>
        <v>26937.750000000004</v>
      </c>
      <c r="SV9" s="39">
        <f t="shared" si="129"/>
        <v>26937.750000000004</v>
      </c>
      <c r="SW9" s="39">
        <f t="shared" si="129"/>
        <v>26937.750000000004</v>
      </c>
      <c r="SX9" s="39">
        <f t="shared" si="129"/>
        <v>26937.750000000004</v>
      </c>
      <c r="SY9" s="39">
        <f t="shared" si="129"/>
        <v>26937.750000000004</v>
      </c>
      <c r="SZ9" s="39">
        <f t="shared" si="129"/>
        <v>28284.637500000004</v>
      </c>
      <c r="TA9" s="39">
        <f t="shared" si="129"/>
        <v>28284.637500000004</v>
      </c>
      <c r="TB9" s="39">
        <f t="shared" si="129"/>
        <v>28284.637500000004</v>
      </c>
      <c r="TC9" s="39">
        <f t="shared" si="129"/>
        <v>28284.637500000004</v>
      </c>
      <c r="TD9" s="39">
        <f t="shared" si="129"/>
        <v>28284.637500000004</v>
      </c>
      <c r="TE9" s="39">
        <f t="shared" si="129"/>
        <v>28284.637500000004</v>
      </c>
      <c r="TF9" s="39">
        <f t="shared" si="129"/>
        <v>28284.637500000004</v>
      </c>
      <c r="TG9" s="39">
        <f t="shared" si="129"/>
        <v>28284.637500000004</v>
      </c>
      <c r="TH9" s="39">
        <f t="shared" si="129"/>
        <v>28284.637500000004</v>
      </c>
      <c r="TI9" s="39">
        <f t="shared" si="129"/>
        <v>28284.637500000004</v>
      </c>
      <c r="TJ9" s="39">
        <f t="shared" si="129"/>
        <v>28284.637500000004</v>
      </c>
      <c r="TK9" s="39">
        <f t="shared" si="129"/>
        <v>28284.637500000004</v>
      </c>
      <c r="TL9" s="39">
        <f t="shared" si="129"/>
        <v>29698.869375000006</v>
      </c>
      <c r="TM9" s="39">
        <f t="shared" si="129"/>
        <v>29698.869375000006</v>
      </c>
      <c r="TN9" s="39">
        <f t="shared" si="129"/>
        <v>29698.869375000006</v>
      </c>
      <c r="TO9" s="39">
        <f t="shared" si="129"/>
        <v>29698.869375000006</v>
      </c>
      <c r="TP9" s="39">
        <f t="shared" si="129"/>
        <v>29698.869375000006</v>
      </c>
      <c r="TQ9" s="39">
        <f t="shared" si="129"/>
        <v>29698.869375000006</v>
      </c>
      <c r="TR9" s="39">
        <f t="shared" si="129"/>
        <v>29698.869375000006</v>
      </c>
      <c r="TS9" s="39">
        <f t="shared" si="129"/>
        <v>29698.869375000006</v>
      </c>
      <c r="TT9" s="39">
        <f t="shared" si="129"/>
        <v>29698.869375000006</v>
      </c>
      <c r="TU9" s="39">
        <f t="shared" si="129"/>
        <v>29698.869375000006</v>
      </c>
      <c r="TV9" s="39">
        <f t="shared" si="129"/>
        <v>29698.869375000006</v>
      </c>
      <c r="TW9" s="39">
        <f t="shared" si="129"/>
        <v>29698.869375000006</v>
      </c>
      <c r="TX9" s="39">
        <f t="shared" si="129"/>
        <v>31183.812843750009</v>
      </c>
      <c r="TY9" s="39">
        <f t="shared" si="129"/>
        <v>31183.812843750009</v>
      </c>
      <c r="TZ9" s="39">
        <f t="shared" si="129"/>
        <v>31183.812843750009</v>
      </c>
      <c r="UA9" s="39">
        <f t="shared" si="129"/>
        <v>31183.812843750009</v>
      </c>
      <c r="UB9" s="39">
        <f t="shared" si="129"/>
        <v>31183.812843750009</v>
      </c>
      <c r="UC9" s="39">
        <f t="shared" si="129"/>
        <v>31183.812843750009</v>
      </c>
      <c r="UD9" s="39">
        <f t="shared" si="129"/>
        <v>31183.812843750009</v>
      </c>
      <c r="UE9" s="39">
        <f t="shared" si="129"/>
        <v>31183.812843750009</v>
      </c>
      <c r="UF9" s="39">
        <f t="shared" si="129"/>
        <v>31183.812843750009</v>
      </c>
      <c r="UG9" s="39">
        <f t="shared" si="129"/>
        <v>31183.812843750009</v>
      </c>
      <c r="UH9" s="39">
        <f t="shared" si="129"/>
        <v>31183.812843750009</v>
      </c>
      <c r="UI9" s="39">
        <f t="shared" si="129"/>
        <v>31183.812843750009</v>
      </c>
      <c r="UJ9" s="39">
        <f t="shared" si="129"/>
        <v>32743.003485937508</v>
      </c>
      <c r="UK9" s="39">
        <f t="shared" si="129"/>
        <v>32743.003485937508</v>
      </c>
      <c r="UL9" s="39">
        <f t="shared" si="129"/>
        <v>32743.003485937508</v>
      </c>
      <c r="UM9" s="39">
        <f t="shared" si="129"/>
        <v>32743.003485937508</v>
      </c>
      <c r="UN9" s="39">
        <f t="shared" si="129"/>
        <v>32743.003485937508</v>
      </c>
      <c r="UO9" s="39">
        <f t="shared" si="129"/>
        <v>32743.003485937508</v>
      </c>
      <c r="UP9" s="39">
        <f t="shared" si="129"/>
        <v>32743.003485937508</v>
      </c>
      <c r="UQ9" s="39">
        <f t="shared" si="129"/>
        <v>32743.003485937508</v>
      </c>
      <c r="UR9" s="39">
        <f t="shared" si="129"/>
        <v>32743.003485937508</v>
      </c>
      <c r="US9" s="39">
        <f t="shared" si="129"/>
        <v>32743.003485937508</v>
      </c>
      <c r="UT9" s="39">
        <f t="shared" si="129"/>
        <v>32743.003485937508</v>
      </c>
      <c r="UU9" s="39">
        <f t="shared" si="129"/>
        <v>32743.003485937508</v>
      </c>
      <c r="UV9" s="39">
        <f t="shared" si="129"/>
        <v>34380.153660234384</v>
      </c>
      <c r="UW9" s="39">
        <f t="shared" si="129"/>
        <v>34380.153660234384</v>
      </c>
      <c r="UX9" s="39">
        <f t="shared" si="129"/>
        <v>34380.153660234384</v>
      </c>
      <c r="UY9" s="39">
        <f t="shared" si="129"/>
        <v>34380.153660234384</v>
      </c>
      <c r="UZ9" s="39">
        <f t="shared" si="129"/>
        <v>34380.153660234384</v>
      </c>
      <c r="VA9" s="39">
        <f t="shared" si="129"/>
        <v>34380.153660234384</v>
      </c>
      <c r="VB9" s="39">
        <f t="shared" si="129"/>
        <v>34380.153660234384</v>
      </c>
      <c r="VC9" s="39">
        <f t="shared" si="129"/>
        <v>34380.153660234384</v>
      </c>
      <c r="VD9" s="39">
        <f t="shared" si="129"/>
        <v>34380.153660234384</v>
      </c>
      <c r="VE9" s="39">
        <f t="shared" ref="VE9:XP9" si="130">VE8*1.2</f>
        <v>34380.153660234384</v>
      </c>
      <c r="VF9" s="39">
        <f t="shared" si="130"/>
        <v>34380.153660234384</v>
      </c>
      <c r="VG9" s="39">
        <f t="shared" si="130"/>
        <v>34380.153660234384</v>
      </c>
      <c r="VH9" s="39">
        <f t="shared" si="130"/>
        <v>36099.161343246109</v>
      </c>
      <c r="VI9" s="39">
        <f t="shared" si="130"/>
        <v>36099.161343246109</v>
      </c>
      <c r="VJ9" s="39">
        <f t="shared" si="130"/>
        <v>36099.161343246109</v>
      </c>
      <c r="VK9" s="39">
        <f t="shared" si="130"/>
        <v>36099.161343246109</v>
      </c>
      <c r="VL9" s="39">
        <f t="shared" si="130"/>
        <v>36099.161343246109</v>
      </c>
      <c r="VM9" s="39">
        <f t="shared" si="130"/>
        <v>36099.161343246109</v>
      </c>
      <c r="VN9" s="39">
        <f t="shared" si="130"/>
        <v>36099.161343246109</v>
      </c>
      <c r="VO9" s="39">
        <f t="shared" si="130"/>
        <v>36099.161343246109</v>
      </c>
      <c r="VP9" s="39">
        <f t="shared" si="130"/>
        <v>36099.161343246109</v>
      </c>
      <c r="VQ9" s="39">
        <f t="shared" si="130"/>
        <v>36099.161343246109</v>
      </c>
      <c r="VR9" s="39">
        <f t="shared" si="130"/>
        <v>36099.161343246109</v>
      </c>
      <c r="VS9" s="39">
        <f t="shared" si="130"/>
        <v>36099.161343246109</v>
      </c>
      <c r="VT9" s="39">
        <f t="shared" si="130"/>
        <v>37904.119410408413</v>
      </c>
      <c r="VU9" s="39">
        <f t="shared" si="130"/>
        <v>37904.119410408413</v>
      </c>
      <c r="VV9" s="39">
        <f t="shared" si="130"/>
        <v>37904.119410408413</v>
      </c>
      <c r="VW9" s="39">
        <f t="shared" si="130"/>
        <v>37904.119410408413</v>
      </c>
      <c r="VX9" s="39">
        <f t="shared" si="130"/>
        <v>37904.119410408413</v>
      </c>
      <c r="VY9" s="39">
        <f t="shared" si="130"/>
        <v>37904.119410408413</v>
      </c>
      <c r="VZ9" s="39">
        <f t="shared" si="130"/>
        <v>37904.119410408413</v>
      </c>
      <c r="WA9" s="39">
        <f t="shared" si="130"/>
        <v>37904.119410408413</v>
      </c>
      <c r="WB9" s="39">
        <f t="shared" si="130"/>
        <v>37904.119410408413</v>
      </c>
      <c r="WC9" s="39">
        <f t="shared" si="130"/>
        <v>37904.119410408413</v>
      </c>
      <c r="WD9" s="39">
        <f t="shared" si="130"/>
        <v>37904.119410408413</v>
      </c>
      <c r="WE9" s="39">
        <f t="shared" si="130"/>
        <v>37904.119410408413</v>
      </c>
      <c r="WF9" s="39">
        <f t="shared" si="130"/>
        <v>39799.325380928829</v>
      </c>
      <c r="WG9" s="39">
        <f t="shared" si="130"/>
        <v>39799.325380928829</v>
      </c>
      <c r="WH9" s="39">
        <f t="shared" si="130"/>
        <v>39799.325380928829</v>
      </c>
      <c r="WI9" s="39">
        <f t="shared" si="130"/>
        <v>39799.325380928829</v>
      </c>
      <c r="WJ9" s="39">
        <f t="shared" si="130"/>
        <v>39799.325380928829</v>
      </c>
      <c r="WK9" s="39">
        <f t="shared" si="130"/>
        <v>39799.325380928829</v>
      </c>
      <c r="WL9" s="39">
        <f t="shared" si="130"/>
        <v>39799.325380928829</v>
      </c>
      <c r="WM9" s="39">
        <f t="shared" si="130"/>
        <v>39799.325380928829</v>
      </c>
      <c r="WN9" s="39">
        <f t="shared" si="130"/>
        <v>39799.325380928829</v>
      </c>
      <c r="WO9" s="39">
        <f t="shared" si="130"/>
        <v>39799.325380928829</v>
      </c>
      <c r="WP9" s="39">
        <f t="shared" si="130"/>
        <v>39799.325380928829</v>
      </c>
      <c r="WQ9" s="39">
        <f t="shared" si="130"/>
        <v>39799.325380928829</v>
      </c>
      <c r="WR9" s="39">
        <f t="shared" si="130"/>
        <v>41789.291649975268</v>
      </c>
      <c r="WS9" s="39">
        <f t="shared" si="130"/>
        <v>41789.291649975268</v>
      </c>
      <c r="WT9" s="39">
        <f t="shared" si="130"/>
        <v>41789.291649975268</v>
      </c>
      <c r="WU9" s="39">
        <f t="shared" si="130"/>
        <v>41789.291649975268</v>
      </c>
      <c r="WV9" s="39">
        <f t="shared" si="130"/>
        <v>41789.291649975268</v>
      </c>
      <c r="WW9" s="39">
        <f t="shared" si="130"/>
        <v>41789.291649975268</v>
      </c>
      <c r="WX9" s="39">
        <f t="shared" si="130"/>
        <v>41789.291649975268</v>
      </c>
      <c r="WY9" s="39">
        <f t="shared" si="130"/>
        <v>41789.291649975268</v>
      </c>
      <c r="WZ9" s="39">
        <f t="shared" si="130"/>
        <v>41789.291649975268</v>
      </c>
      <c r="XA9" s="39">
        <f t="shared" si="130"/>
        <v>41789.291649975268</v>
      </c>
      <c r="XB9" s="39">
        <f t="shared" si="130"/>
        <v>41789.291649975268</v>
      </c>
      <c r="XC9" s="39">
        <f t="shared" si="130"/>
        <v>41789.291649975268</v>
      </c>
      <c r="XD9" s="39">
        <f>XD8*1.2</f>
        <v>43878.756232474036</v>
      </c>
      <c r="XE9" s="39">
        <f t="shared" si="130"/>
        <v>43878.756232474036</v>
      </c>
      <c r="XF9" s="39">
        <f t="shared" si="130"/>
        <v>43878.756232474036</v>
      </c>
      <c r="XG9" s="39">
        <f t="shared" si="130"/>
        <v>43878.756232474036</v>
      </c>
      <c r="XH9" s="39">
        <f t="shared" si="130"/>
        <v>43878.756232474036</v>
      </c>
      <c r="XI9" s="39">
        <f t="shared" si="130"/>
        <v>43878.756232474036</v>
      </c>
      <c r="XJ9" s="39">
        <f t="shared" si="130"/>
        <v>43878.756232474036</v>
      </c>
      <c r="XK9" s="39">
        <f t="shared" si="130"/>
        <v>43878.756232474036</v>
      </c>
      <c r="XL9" s="39">
        <f t="shared" si="130"/>
        <v>43878.756232474036</v>
      </c>
      <c r="XM9" s="39">
        <f t="shared" si="130"/>
        <v>43878.756232474036</v>
      </c>
      <c r="XN9" s="39">
        <f t="shared" si="130"/>
        <v>43878.756232474036</v>
      </c>
      <c r="XO9" s="39">
        <f t="shared" si="130"/>
        <v>43878.756232474036</v>
      </c>
      <c r="XP9" s="39">
        <f t="shared" si="130"/>
        <v>46072.694044097741</v>
      </c>
      <c r="XQ9" s="39">
        <f t="shared" ref="XQ9:ZW9" si="131">XQ8*1.2</f>
        <v>46072.694044097741</v>
      </c>
      <c r="XR9" s="39">
        <f t="shared" si="131"/>
        <v>46072.694044097741</v>
      </c>
      <c r="XS9" s="39">
        <f t="shared" si="131"/>
        <v>46072.694044097741</v>
      </c>
      <c r="XT9" s="39">
        <f t="shared" si="131"/>
        <v>46072.694044097741</v>
      </c>
      <c r="XU9" s="39">
        <f t="shared" si="131"/>
        <v>46072.694044097741</v>
      </c>
      <c r="XV9" s="39">
        <f t="shared" si="131"/>
        <v>46072.694044097741</v>
      </c>
      <c r="XW9" s="39">
        <f t="shared" si="131"/>
        <v>46072.694044097741</v>
      </c>
      <c r="XX9" s="39">
        <f t="shared" si="131"/>
        <v>46072.694044097741</v>
      </c>
      <c r="XY9" s="39">
        <f t="shared" si="131"/>
        <v>46072.694044097741</v>
      </c>
      <c r="XZ9" s="39">
        <f t="shared" si="131"/>
        <v>46072.694044097741</v>
      </c>
      <c r="YA9" s="39">
        <f t="shared" si="131"/>
        <v>46072.694044097741</v>
      </c>
      <c r="YB9" s="39">
        <f t="shared" si="131"/>
        <v>48376.328746302628</v>
      </c>
      <c r="YC9" s="39">
        <f t="shared" si="131"/>
        <v>48376.328746302628</v>
      </c>
      <c r="YD9" s="39">
        <f t="shared" si="131"/>
        <v>48376.328746302628</v>
      </c>
      <c r="YE9" s="39">
        <f t="shared" si="131"/>
        <v>48376.328746302628</v>
      </c>
      <c r="YF9" s="39">
        <f t="shared" si="131"/>
        <v>48376.328746302628</v>
      </c>
      <c r="YG9" s="39">
        <f t="shared" si="131"/>
        <v>48376.328746302628</v>
      </c>
      <c r="YH9" s="39">
        <f t="shared" si="131"/>
        <v>48376.328746302628</v>
      </c>
      <c r="YI9" s="39">
        <f t="shared" si="131"/>
        <v>48376.328746302628</v>
      </c>
      <c r="YJ9" s="39">
        <f t="shared" si="131"/>
        <v>48376.328746302628</v>
      </c>
      <c r="YK9" s="39">
        <f t="shared" si="131"/>
        <v>48376.328746302628</v>
      </c>
      <c r="YL9" s="39">
        <f t="shared" si="131"/>
        <v>48376.328746302628</v>
      </c>
      <c r="YM9" s="39">
        <f t="shared" si="131"/>
        <v>48376.328746302628</v>
      </c>
      <c r="YN9" s="39">
        <f t="shared" si="131"/>
        <v>50795.145183617766</v>
      </c>
      <c r="YO9" s="39">
        <f t="shared" si="131"/>
        <v>50795.145183617766</v>
      </c>
      <c r="YP9" s="39">
        <f t="shared" si="131"/>
        <v>50795.145183617766</v>
      </c>
      <c r="YQ9" s="39">
        <f t="shared" si="131"/>
        <v>50795.145183617766</v>
      </c>
      <c r="YR9" s="39">
        <f t="shared" si="131"/>
        <v>50795.145183617766</v>
      </c>
      <c r="YS9" s="39">
        <f t="shared" si="131"/>
        <v>50795.145183617766</v>
      </c>
      <c r="YT9" s="39">
        <f t="shared" si="131"/>
        <v>50795.145183617766</v>
      </c>
      <c r="YU9" s="39">
        <f t="shared" si="131"/>
        <v>50795.145183617766</v>
      </c>
      <c r="YV9" s="39">
        <f t="shared" si="131"/>
        <v>50795.145183617766</v>
      </c>
      <c r="YW9" s="39">
        <f t="shared" si="131"/>
        <v>50795.145183617766</v>
      </c>
      <c r="YX9" s="39">
        <f t="shared" si="131"/>
        <v>50795.145183617766</v>
      </c>
      <c r="YY9" s="39">
        <f t="shared" si="131"/>
        <v>50795.145183617766</v>
      </c>
      <c r="YZ9" s="39">
        <f t="shared" si="131"/>
        <v>53334.902442798659</v>
      </c>
      <c r="ZA9" s="39">
        <f t="shared" si="131"/>
        <v>53334.902442798659</v>
      </c>
      <c r="ZB9" s="39">
        <f t="shared" si="131"/>
        <v>53334.902442798659</v>
      </c>
      <c r="ZC9" s="39">
        <f t="shared" si="131"/>
        <v>53334.902442798659</v>
      </c>
      <c r="ZD9" s="39">
        <f t="shared" si="131"/>
        <v>53334.902442798659</v>
      </c>
      <c r="ZE9" s="39">
        <f t="shared" si="131"/>
        <v>53334.902442798659</v>
      </c>
      <c r="ZF9" s="39">
        <f t="shared" si="131"/>
        <v>53334.902442798659</v>
      </c>
      <c r="ZG9" s="39">
        <f t="shared" si="131"/>
        <v>53334.902442798659</v>
      </c>
      <c r="ZH9" s="39">
        <f t="shared" si="131"/>
        <v>53334.902442798659</v>
      </c>
      <c r="ZI9" s="39">
        <f t="shared" si="131"/>
        <v>53334.902442798659</v>
      </c>
      <c r="ZJ9" s="39">
        <f t="shared" si="131"/>
        <v>53334.902442798659</v>
      </c>
      <c r="ZK9" s="39">
        <f t="shared" si="131"/>
        <v>53334.902442798659</v>
      </c>
      <c r="ZL9" s="39">
        <f t="shared" si="131"/>
        <v>57068.345613794569</v>
      </c>
      <c r="ZM9" s="39">
        <f t="shared" si="131"/>
        <v>57068.345613794569</v>
      </c>
      <c r="ZN9" s="39">
        <f t="shared" si="131"/>
        <v>57068.345613794569</v>
      </c>
      <c r="ZO9" s="39">
        <f t="shared" si="131"/>
        <v>57068.345613794569</v>
      </c>
      <c r="ZP9" s="39">
        <f t="shared" si="131"/>
        <v>57068.345613794569</v>
      </c>
      <c r="ZQ9" s="39">
        <f t="shared" si="131"/>
        <v>57068.345613794569</v>
      </c>
      <c r="ZR9" s="39">
        <f t="shared" si="131"/>
        <v>57068.345613794569</v>
      </c>
      <c r="ZS9" s="39">
        <f t="shared" si="131"/>
        <v>57068.345613794569</v>
      </c>
      <c r="ZT9" s="39">
        <f t="shared" si="131"/>
        <v>57068.345613794569</v>
      </c>
      <c r="ZU9" s="39">
        <f t="shared" si="131"/>
        <v>57068.345613794569</v>
      </c>
      <c r="ZV9" s="39">
        <f t="shared" si="131"/>
        <v>57068.345613794569</v>
      </c>
      <c r="ZW9" s="39">
        <f t="shared" si="131"/>
        <v>57068.345613794569</v>
      </c>
      <c r="ZX9" s="39">
        <f t="shared" si="79"/>
        <v>13062567.837565389</v>
      </c>
      <c r="ZY9" s="39"/>
      <c r="ZZ9" s="39"/>
      <c r="AAA9" s="39"/>
      <c r="ADH9" s="103"/>
      <c r="ADI9" s="103"/>
      <c r="ADJ9" s="103"/>
      <c r="ADK9" s="103"/>
      <c r="ADL9" s="103"/>
      <c r="ADM9" s="103"/>
      <c r="ADN9" s="103"/>
      <c r="ADO9" s="103"/>
      <c r="ADP9" s="103"/>
      <c r="ADQ9" s="103"/>
      <c r="ADR9" s="103"/>
    </row>
    <row r="13" spans="3:798" x14ac:dyDescent="0.3">
      <c r="K13" t="s">
        <v>132</v>
      </c>
      <c r="L13">
        <v>2022</v>
      </c>
      <c r="M13">
        <v>2023</v>
      </c>
      <c r="N13">
        <f>2023+1</f>
        <v>2024</v>
      </c>
      <c r="O13">
        <v>2023</v>
      </c>
      <c r="P13">
        <v>2023</v>
      </c>
    </row>
    <row r="14" spans="3:798" x14ac:dyDescent="0.3">
      <c r="F14" t="s">
        <v>133</v>
      </c>
      <c r="G14" t="s">
        <v>134</v>
      </c>
      <c r="H14" t="s">
        <v>135</v>
      </c>
      <c r="I14" t="s">
        <v>136</v>
      </c>
      <c r="K14" t="s">
        <v>137</v>
      </c>
    </row>
    <row r="15" spans="3:798" x14ac:dyDescent="0.3">
      <c r="C15" t="s">
        <v>103</v>
      </c>
      <c r="D15" t="s">
        <v>138</v>
      </c>
      <c r="E15" t="s">
        <v>139</v>
      </c>
      <c r="F15" s="14">
        <v>543986.34</v>
      </c>
      <c r="G15" s="14">
        <v>43671.82</v>
      </c>
      <c r="H15" s="17">
        <f>F15-G15</f>
        <v>500314.51999999996</v>
      </c>
      <c r="I15">
        <v>1.32</v>
      </c>
      <c r="J15" t="str">
        <f>C15</f>
        <v>GLFLO 1000</v>
      </c>
      <c r="K15" s="17">
        <f>F15*I15</f>
        <v>718061.96880000003</v>
      </c>
      <c r="L15" s="17">
        <f>K15*1.05</f>
        <v>753965.06724000012</v>
      </c>
      <c r="M15" s="17">
        <f t="shared" ref="M15:N15" si="132">L15*1.05</f>
        <v>791663.32060200011</v>
      </c>
      <c r="N15" s="17">
        <f t="shared" si="132"/>
        <v>831246.48663210019</v>
      </c>
      <c r="O15" s="17">
        <f t="shared" ref="O15:P15" si="133">N15*1.05</f>
        <v>872808.81096370518</v>
      </c>
      <c r="P15" s="17">
        <f t="shared" si="133"/>
        <v>916449.25151189044</v>
      </c>
    </row>
    <row r="16" spans="3:798" x14ac:dyDescent="0.3">
      <c r="C16" t="s">
        <v>75</v>
      </c>
      <c r="D16" t="s">
        <v>140</v>
      </c>
      <c r="E16" t="s">
        <v>141</v>
      </c>
      <c r="F16" s="14">
        <v>567000</v>
      </c>
      <c r="G16" s="14">
        <v>106295</v>
      </c>
      <c r="H16" s="17">
        <f>F16-G16</f>
        <v>460705</v>
      </c>
      <c r="I16">
        <v>2.41</v>
      </c>
      <c r="J16" t="str">
        <f t="shared" ref="J16:J20" si="134">C16</f>
        <v>GLFLO 1002</v>
      </c>
      <c r="K16" s="17">
        <f>F16*I16</f>
        <v>1366470</v>
      </c>
      <c r="L16" s="17">
        <f t="shared" ref="L16:N17" si="135">K16*1.05</f>
        <v>1434793.5</v>
      </c>
      <c r="M16" s="17">
        <f t="shared" si="135"/>
        <v>1506533.175</v>
      </c>
      <c r="N16" s="17">
        <f t="shared" si="135"/>
        <v>1581859.8337500002</v>
      </c>
      <c r="O16" s="17">
        <f t="shared" ref="O16:P16" si="136">N16*1.05</f>
        <v>1660952.8254375004</v>
      </c>
      <c r="P16" s="17">
        <f t="shared" si="136"/>
        <v>1744000.4667093754</v>
      </c>
    </row>
    <row r="17" spans="3:16" x14ac:dyDescent="0.3">
      <c r="C17" t="s">
        <v>142</v>
      </c>
      <c r="F17" s="17">
        <f>SUM(F15:F16)</f>
        <v>1110986.3399999999</v>
      </c>
      <c r="G17" s="17">
        <f t="shared" ref="G17:H17" si="137">SUM(G15:G16)</f>
        <v>149966.82</v>
      </c>
      <c r="H17" s="17">
        <f t="shared" si="137"/>
        <v>961019.52</v>
      </c>
      <c r="J17" t="str">
        <f t="shared" si="134"/>
        <v>Total</v>
      </c>
      <c r="K17" s="17">
        <f>SUM(K15:K16)</f>
        <v>2084531.9687999999</v>
      </c>
      <c r="L17" s="17">
        <f t="shared" si="135"/>
        <v>2188758.5672399998</v>
      </c>
      <c r="M17" s="17">
        <f t="shared" si="135"/>
        <v>2298196.495602</v>
      </c>
      <c r="N17" s="17">
        <f t="shared" si="135"/>
        <v>2413106.3203821001</v>
      </c>
      <c r="O17" s="17">
        <f t="shared" ref="O17:P17" si="138">N17*1.05</f>
        <v>2533761.6364012053</v>
      </c>
      <c r="P17" s="17">
        <f t="shared" si="138"/>
        <v>2660449.7182212658</v>
      </c>
    </row>
    <row r="18" spans="3:16" x14ac:dyDescent="0.3">
      <c r="E18">
        <v>2015</v>
      </c>
      <c r="J18" t="s">
        <v>143</v>
      </c>
    </row>
    <row r="19" spans="3:16" x14ac:dyDescent="0.3">
      <c r="C19" t="s">
        <v>144</v>
      </c>
      <c r="E19" t="s">
        <v>145</v>
      </c>
      <c r="F19" s="14">
        <v>1100604</v>
      </c>
      <c r="G19" s="17">
        <f>F19</f>
        <v>1100604</v>
      </c>
      <c r="H19" s="17">
        <f>F19-G19</f>
        <v>0</v>
      </c>
      <c r="I19" s="14">
        <f>K19/G19</f>
        <v>0.25803649632383674</v>
      </c>
      <c r="J19" t="str">
        <f t="shared" si="134"/>
        <v>CL Direct</v>
      </c>
      <c r="K19" s="14">
        <v>283996</v>
      </c>
      <c r="L19" s="17">
        <f>K19*1.05</f>
        <v>298195.8</v>
      </c>
      <c r="M19" s="17">
        <f t="shared" ref="M19:P19" si="139">L19*1.05</f>
        <v>313105.59000000003</v>
      </c>
      <c r="N19" s="17">
        <f t="shared" si="139"/>
        <v>328760.86950000003</v>
      </c>
      <c r="O19" s="17">
        <f t="shared" si="139"/>
        <v>345198.91297500004</v>
      </c>
      <c r="P19" s="17">
        <f t="shared" si="139"/>
        <v>362458.85862375004</v>
      </c>
    </row>
    <row r="20" spans="3:16" x14ac:dyDescent="0.3">
      <c r="C20" t="s">
        <v>146</v>
      </c>
      <c r="D20" s="39">
        <v>37000000</v>
      </c>
      <c r="E20" s="14">
        <f>204000*12</f>
        <v>2448000</v>
      </c>
      <c r="J20" t="str">
        <f t="shared" si="134"/>
        <v>Inprovements</v>
      </c>
      <c r="K20" s="17">
        <f>E20</f>
        <v>2448000</v>
      </c>
      <c r="L20" s="17">
        <f>K20</f>
        <v>2448000</v>
      </c>
      <c r="M20" s="17">
        <f t="shared" ref="M20:P20" si="140">L20</f>
        <v>2448000</v>
      </c>
      <c r="N20" s="17">
        <f t="shared" si="140"/>
        <v>2448000</v>
      </c>
      <c r="O20" s="17">
        <f t="shared" si="140"/>
        <v>2448000</v>
      </c>
      <c r="P20" s="17">
        <f t="shared" si="140"/>
        <v>2448000</v>
      </c>
    </row>
    <row r="21" spans="3:16" x14ac:dyDescent="0.3">
      <c r="J21" t="s">
        <v>142</v>
      </c>
      <c r="K21" s="17">
        <f>SUM(K19:K20)</f>
        <v>2731996</v>
      </c>
      <c r="L21" s="17">
        <f>SUM(L19:L20)</f>
        <v>2746195.8</v>
      </c>
      <c r="M21" s="17">
        <f t="shared" ref="M21:P21" si="141">SUM(M19:M20)</f>
        <v>2761105.59</v>
      </c>
      <c r="N21" s="17">
        <f t="shared" si="141"/>
        <v>2776760.8695</v>
      </c>
      <c r="O21" s="17">
        <f t="shared" si="141"/>
        <v>2793198.9129750002</v>
      </c>
      <c r="P21" s="17">
        <f t="shared" si="141"/>
        <v>2810458.85862375</v>
      </c>
    </row>
    <row r="26" spans="3:16" x14ac:dyDescent="0.3">
      <c r="C26" t="s">
        <v>147</v>
      </c>
    </row>
    <row r="27" spans="3:16" x14ac:dyDescent="0.3">
      <c r="D27">
        <v>2015</v>
      </c>
      <c r="E27">
        <f>D27+1</f>
        <v>2016</v>
      </c>
      <c r="F27">
        <f t="shared" ref="F27:I27" si="142">E27+1</f>
        <v>2017</v>
      </c>
      <c r="G27">
        <f t="shared" si="142"/>
        <v>2018</v>
      </c>
      <c r="H27">
        <f t="shared" si="142"/>
        <v>2019</v>
      </c>
      <c r="I27">
        <f t="shared" si="142"/>
        <v>2020</v>
      </c>
    </row>
    <row r="28" spans="3:16" x14ac:dyDescent="0.3">
      <c r="C28" t="s">
        <v>148</v>
      </c>
      <c r="D28" s="4">
        <v>175328.88</v>
      </c>
      <c r="E28" s="4">
        <v>365236.47</v>
      </c>
      <c r="F28" s="4">
        <v>386600.22</v>
      </c>
      <c r="G28" s="4">
        <v>405930.21</v>
      </c>
      <c r="H28" s="4">
        <v>426226.77</v>
      </c>
      <c r="I28" s="4">
        <v>408950.58</v>
      </c>
    </row>
    <row r="29" spans="3:16" x14ac:dyDescent="0.3">
      <c r="C29" t="s">
        <v>4</v>
      </c>
      <c r="D29" s="4">
        <v>-13200.31</v>
      </c>
      <c r="E29" s="4">
        <v>-73047.289999999994</v>
      </c>
      <c r="F29" s="4">
        <v>-77320.28</v>
      </c>
      <c r="G29" s="4">
        <v>-81186.039999999994</v>
      </c>
      <c r="H29" s="4">
        <v>0</v>
      </c>
      <c r="I29" s="4">
        <v>0</v>
      </c>
    </row>
    <row r="30" spans="3:16" x14ac:dyDescent="0.3">
      <c r="C30" t="s">
        <v>149</v>
      </c>
      <c r="D30" s="4">
        <f>SUM(D28:D29)</f>
        <v>162128.57</v>
      </c>
      <c r="E30" s="4">
        <f t="shared" ref="E30:I30" si="143">SUM(E28:E29)</f>
        <v>292189.18</v>
      </c>
      <c r="F30" s="4">
        <f t="shared" si="143"/>
        <v>309279.93999999994</v>
      </c>
      <c r="G30" s="4">
        <f t="shared" si="143"/>
        <v>324744.17000000004</v>
      </c>
      <c r="H30" s="4">
        <f t="shared" si="143"/>
        <v>426226.77</v>
      </c>
      <c r="I30" s="4">
        <f t="shared" si="143"/>
        <v>408950.58</v>
      </c>
    </row>
    <row r="32" spans="3:16" x14ac:dyDescent="0.3">
      <c r="C32" t="s">
        <v>150</v>
      </c>
    </row>
    <row r="33" spans="3:9" x14ac:dyDescent="0.3">
      <c r="D33">
        <f>D27</f>
        <v>2015</v>
      </c>
      <c r="E33">
        <f t="shared" ref="E33:I33" si="144">E27</f>
        <v>2016</v>
      </c>
      <c r="F33">
        <f t="shared" si="144"/>
        <v>2017</v>
      </c>
      <c r="G33">
        <f t="shared" si="144"/>
        <v>2018</v>
      </c>
      <c r="H33">
        <f t="shared" si="144"/>
        <v>2019</v>
      </c>
      <c r="I33">
        <f t="shared" si="144"/>
        <v>2020</v>
      </c>
    </row>
    <row r="34" spans="3:9" x14ac:dyDescent="0.3">
      <c r="C34" t="str">
        <f>C28</f>
        <v>Gross Revenue</v>
      </c>
      <c r="D34" s="4">
        <f>SUM('CL Leases'!TD5:TO5)</f>
        <v>175328.88</v>
      </c>
      <c r="E34" s="4">
        <f>SUM('CL Leases'!TP5:UA5)</f>
        <v>365236.47000000003</v>
      </c>
      <c r="F34" s="4">
        <f>SUM('CL Leases'!UB5:UM5)</f>
        <v>386600.22</v>
      </c>
      <c r="G34" s="4">
        <f>SUM('CL Leases'!UN5:UY5)</f>
        <v>405930.20999999996</v>
      </c>
      <c r="H34" s="4">
        <f>SUM('CL Leases'!UZ5:VK5)</f>
        <v>426226.7699999999</v>
      </c>
      <c r="I34" s="4">
        <f>SUM('CL Leases'!VL5:VW5)</f>
        <v>447538.04999999993</v>
      </c>
    </row>
    <row r="35" spans="3:9" x14ac:dyDescent="0.3">
      <c r="C35" t="str">
        <f t="shared" ref="C35:C36" si="145">C29</f>
        <v>Discount</v>
      </c>
      <c r="D35" s="4">
        <f>D36-D34</f>
        <v>-13200.305999999982</v>
      </c>
      <c r="E35" s="4">
        <f t="shared" ref="E35:I35" si="146">E36-E34</f>
        <v>-73047.293999999994</v>
      </c>
      <c r="F35" s="4">
        <f t="shared" si="146"/>
        <v>-77320.043999999936</v>
      </c>
      <c r="G35" s="4">
        <f t="shared" si="146"/>
        <v>-272183.40999999997</v>
      </c>
      <c r="H35" s="4">
        <f t="shared" si="146"/>
        <v>-426226.7699999999</v>
      </c>
      <c r="I35" s="4">
        <f t="shared" si="146"/>
        <v>-447538.04999999993</v>
      </c>
    </row>
    <row r="36" spans="3:9" x14ac:dyDescent="0.3">
      <c r="C36" t="str">
        <f t="shared" si="145"/>
        <v>Net Revenue</v>
      </c>
      <c r="D36" s="4">
        <f>SUM('CL Leases'!TD6:TO6)</f>
        <v>162128.57400000002</v>
      </c>
      <c r="E36" s="4">
        <f>SUM('CL Leases'!TP6:UA6)</f>
        <v>292189.17600000004</v>
      </c>
      <c r="F36" s="4">
        <f>SUM('CL Leases'!UB6:UM6)</f>
        <v>309280.17600000004</v>
      </c>
      <c r="G36" s="4">
        <f>SUM('CL Leases'!UN6:UY7)</f>
        <v>133746.79999999999</v>
      </c>
      <c r="H36" s="4">
        <f>SUM('CL Leases'!UZ7:VK7)</f>
        <v>0</v>
      </c>
      <c r="I36" s="4">
        <f>SUM('CL Leases'!VL7:VW7)</f>
        <v>0</v>
      </c>
    </row>
  </sheetData>
  <mergeCells count="69">
    <mergeCell ref="ADH9:ADR9"/>
    <mergeCell ref="ADH3:ADR3"/>
    <mergeCell ref="ADH8:ADR8"/>
    <mergeCell ref="ADH2:ADR2"/>
    <mergeCell ref="AAN2:AAY2"/>
    <mergeCell ref="AAZ2:ABK2"/>
    <mergeCell ref="ABL2:ABW2"/>
    <mergeCell ref="ABX2:ACI2"/>
    <mergeCell ref="ACJ2:ACU2"/>
    <mergeCell ref="ACV2:ADG2"/>
    <mergeCell ref="AAB2:AAM2"/>
    <mergeCell ref="UV2:VG2"/>
    <mergeCell ref="VH2:VS2"/>
    <mergeCell ref="VT2:WE2"/>
    <mergeCell ref="WF2:WQ2"/>
    <mergeCell ref="WR2:XC2"/>
    <mergeCell ref="XD2:XO2"/>
    <mergeCell ref="XP2:YA2"/>
    <mergeCell ref="YB2:YM2"/>
    <mergeCell ref="YN2:YY2"/>
    <mergeCell ref="YZ2:ZK2"/>
    <mergeCell ref="ZL2:ZW2"/>
    <mergeCell ref="UJ2:UU2"/>
    <mergeCell ref="PH2:PS2"/>
    <mergeCell ref="PT2:QE2"/>
    <mergeCell ref="QF2:QQ2"/>
    <mergeCell ref="QR2:RC2"/>
    <mergeCell ref="RD2:RO2"/>
    <mergeCell ref="RP2:SA2"/>
    <mergeCell ref="SB2:SM2"/>
    <mergeCell ref="SN2:SY2"/>
    <mergeCell ref="SZ2:TK2"/>
    <mergeCell ref="TL2:TW2"/>
    <mergeCell ref="TX2:UI2"/>
    <mergeCell ref="OV2:PG2"/>
    <mergeCell ref="JT2:KE2"/>
    <mergeCell ref="KF2:KQ2"/>
    <mergeCell ref="KR2:LC2"/>
    <mergeCell ref="LD2:LO2"/>
    <mergeCell ref="LP2:MA2"/>
    <mergeCell ref="MB2:MM2"/>
    <mergeCell ref="MN2:MY2"/>
    <mergeCell ref="MZ2:NK2"/>
    <mergeCell ref="NL2:NW2"/>
    <mergeCell ref="NX2:OI2"/>
    <mergeCell ref="OJ2:OU2"/>
    <mergeCell ref="JH2:JS2"/>
    <mergeCell ref="EF2:EQ2"/>
    <mergeCell ref="ER2:FC2"/>
    <mergeCell ref="FD2:FO2"/>
    <mergeCell ref="FP2:GA2"/>
    <mergeCell ref="GB2:GM2"/>
    <mergeCell ref="GN2:GY2"/>
    <mergeCell ref="GZ2:HK2"/>
    <mergeCell ref="HL2:HW2"/>
    <mergeCell ref="HX2:II2"/>
    <mergeCell ref="IJ2:IU2"/>
    <mergeCell ref="IV2:JG2"/>
    <mergeCell ref="DT2:EE2"/>
    <mergeCell ref="D2:O2"/>
    <mergeCell ref="P2:AA2"/>
    <mergeCell ref="AB2:AM2"/>
    <mergeCell ref="AN2:AY2"/>
    <mergeCell ref="AZ2:BK2"/>
    <mergeCell ref="BL2:BW2"/>
    <mergeCell ref="BX2:CI2"/>
    <mergeCell ref="CJ2:CU2"/>
    <mergeCell ref="CV2:DG2"/>
    <mergeCell ref="DH2:DS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06EA-5E4E-468B-BD92-B2F8C00C101E}">
  <dimension ref="A1"/>
  <sheetViews>
    <sheetView topLeftCell="A26" zoomScaleNormal="100" workbookViewId="0">
      <selection activeCell="C21" sqref="C2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F8D25-1404-4C52-86FB-CA9F73A6A3A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 Leases</vt:lpstr>
      <vt:lpstr>Sheet2</vt:lpstr>
      <vt:lpstr>Charts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Durel</dc:creator>
  <cp:keywords/>
  <dc:description/>
  <cp:lastModifiedBy>Loralei Gilliam</cp:lastModifiedBy>
  <cp:revision/>
  <dcterms:created xsi:type="dcterms:W3CDTF">2021-07-02T08:28:16Z</dcterms:created>
  <dcterms:modified xsi:type="dcterms:W3CDTF">2022-10-06T17:43:05Z</dcterms:modified>
  <cp:category/>
  <cp:contentStatus/>
</cp:coreProperties>
</file>